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en_skoroszyt"/>
  <mc:AlternateContent xmlns:mc="http://schemas.openxmlformats.org/markup-compatibility/2006">
    <mc:Choice Requires="x15">
      <x15ac:absPath xmlns:x15ac="http://schemas.microsoft.com/office/spreadsheetml/2010/11/ac" url="Z:\GRUPA ROBOCZA\Grupa Robocza ds. KSOW\GR KSOW_2024\1. Uchwały nr 76, 77_tryb obiegowy\6. Uchwała nr 77_PO 2024-2025_po akceptacji członków\"/>
    </mc:Choice>
  </mc:AlternateContent>
  <xr:revisionPtr revIDLastSave="0" documentId="13_ncr:1_{1B8A386E-3BD3-482B-8B69-8D5E0AED9118}" xr6:coauthVersionLast="47" xr6:coauthVersionMax="47" xr10:uidLastSave="{00000000-0000-0000-0000-000000000000}"/>
  <bookViews>
    <workbookView xWindow="-120" yWindow="-120" windowWidth="29040" windowHeight="15840" xr2:uid="{00000000-000D-0000-FFFF-FFFF00000000}"/>
  </bookViews>
  <sheets>
    <sheet name="Podsumowanie" sheetId="75" r:id="rId1"/>
    <sheet name="Dolnośląska JR" sheetId="98" r:id="rId2"/>
    <sheet name="Kujawsko-Pomorska JR" sheetId="104" r:id="rId3"/>
    <sheet name="Lubelska JR" sheetId="112" r:id="rId4"/>
    <sheet name="Lubuska JR" sheetId="95" r:id="rId5"/>
    <sheet name="Łódzka JR" sheetId="77" r:id="rId6"/>
    <sheet name="Małopolska JR" sheetId="97" r:id="rId7"/>
    <sheet name="Mazowiecka JR" sheetId="111" r:id="rId8"/>
    <sheet name="Opolska JR" sheetId="106" r:id="rId9"/>
    <sheet name="Podkarpacka JR" sheetId="110" r:id="rId10"/>
    <sheet name="Podlaska JR" sheetId="100" r:id="rId11"/>
    <sheet name="Pomorska JR" sheetId="96" r:id="rId12"/>
    <sheet name="Śląska JR" sheetId="101" r:id="rId13"/>
    <sheet name="Świętokrzyska JR" sheetId="102" r:id="rId14"/>
    <sheet name="Warmińsko-Mazurska JR" sheetId="108" r:id="rId15"/>
    <sheet name="Wielkopolska JR" sheetId="99" r:id="rId16"/>
    <sheet name="Zachodniopomorska JR" sheetId="107" r:id="rId17"/>
    <sheet name="MRiRW" sheetId="113" r:id="rId18"/>
    <sheet name="CDR (KSOW)" sheetId="94" r:id="rId19"/>
    <sheet name="CDR (SIR)" sheetId="114" r:id="rId20"/>
    <sheet name="Dolnośląski ODR" sheetId="115" r:id="rId21"/>
    <sheet name="Kujawsko-pomorski ODR" sheetId="116" r:id="rId22"/>
    <sheet name="Lubelski ODR" sheetId="117" r:id="rId23"/>
    <sheet name="Lubuski ODR" sheetId="118" r:id="rId24"/>
    <sheet name="Łódzki ODR" sheetId="119" r:id="rId25"/>
    <sheet name="Małopolski ODR" sheetId="120" r:id="rId26"/>
    <sheet name="Mazowiecki ODR" sheetId="121" r:id="rId27"/>
    <sheet name="Opolski ODR" sheetId="122" r:id="rId28"/>
    <sheet name="Podkarpacki ODR" sheetId="123" r:id="rId29"/>
    <sheet name="Podlaski ODR" sheetId="124" r:id="rId30"/>
    <sheet name="Pomorski ODR" sheetId="125" r:id="rId31"/>
    <sheet name="Śląski ODR" sheetId="126" r:id="rId32"/>
    <sheet name="Świętokrzyski ODR" sheetId="127" r:id="rId33"/>
    <sheet name="Warmińsko-Mazurski ODR" sheetId="128" r:id="rId34"/>
    <sheet name="Wielkopolski ODR" sheetId="129" r:id="rId35"/>
    <sheet name="Zachodniopomorski ODR" sheetId="130" r:id="rId36"/>
  </sheets>
  <definedNames>
    <definedName name="_xlnm._FilterDatabase" localSheetId="17" hidden="1">MRiRW!$A$3:$S$30</definedName>
    <definedName name="_xlnm.Print_Area" localSheetId="18">'CDR (KSOW)'!$A$1:$S$99</definedName>
    <definedName name="_xlnm.Print_Area" localSheetId="19">'CDR (SIR)'!$A$1:$T$119</definedName>
    <definedName name="_xlnm.Print_Area" localSheetId="1">'Dolnośląska JR'!$A$1:$S$60</definedName>
    <definedName name="_xlnm.Print_Area" localSheetId="20">'Dolnośląski ODR'!$A$1:$S$59</definedName>
    <definedName name="_xlnm.Print_Area" localSheetId="7">'Mazowiecka JR'!$A$1:$S$38</definedName>
    <definedName name="_xlnm.Print_Area" localSheetId="11">'Pomorska JR'!$A$1:$T$35</definedName>
    <definedName name="_xlnm.Print_Area" localSheetId="13">'Świętokrzyska JR'!$A$1:$S$41</definedName>
    <definedName name="_xlnm.Print_Area" localSheetId="14">'Warmińsko-Mazurska JR'!$A$1:$Z$37</definedName>
    <definedName name="_xlnm.Print_Titles" localSheetId="18">'CDR (KSOW)'!$3:$5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75" l="1"/>
  <c r="D42" i="75"/>
  <c r="S64" i="99" l="1"/>
  <c r="R64" i="99"/>
  <c r="R33" i="101"/>
  <c r="Q33" i="101"/>
  <c r="R40" i="96"/>
  <c r="R35" i="100"/>
  <c r="Q37" i="122"/>
  <c r="Q54" i="115"/>
  <c r="R54" i="115"/>
  <c r="R57" i="116"/>
  <c r="Q29" i="117"/>
  <c r="R40" i="118"/>
  <c r="Q40" i="118"/>
  <c r="Q40" i="119"/>
  <c r="R34" i="120"/>
  <c r="R48" i="124"/>
  <c r="R65" i="125"/>
  <c r="R15" i="126"/>
  <c r="O26" i="127"/>
  <c r="N26" i="127"/>
  <c r="R21" i="128"/>
  <c r="O43" i="129"/>
  <c r="R54" i="130"/>
  <c r="P113" i="114" l="1"/>
  <c r="O113" i="114"/>
  <c r="R96" i="94"/>
  <c r="Q96" i="94"/>
  <c r="P43" i="129"/>
  <c r="S21" i="128"/>
  <c r="S48" i="124"/>
  <c r="Q14" i="123"/>
  <c r="Q12" i="123"/>
  <c r="Q10" i="123"/>
  <c r="Q8" i="123"/>
  <c r="Q6" i="123"/>
  <c r="P4" i="123"/>
  <c r="R4" i="123" s="1"/>
  <c r="O4" i="123"/>
  <c r="Q4" i="123" s="1"/>
  <c r="R60" i="121"/>
  <c r="Q54" i="121"/>
  <c r="Q52" i="121"/>
  <c r="Q44" i="121"/>
  <c r="Q40" i="121"/>
  <c r="Q39" i="121"/>
  <c r="Q37" i="121"/>
  <c r="Q35" i="121"/>
  <c r="Q31" i="121"/>
  <c r="Q27" i="121"/>
  <c r="Q25" i="121"/>
  <c r="Q21" i="121"/>
  <c r="Q19" i="121"/>
  <c r="Q17" i="121"/>
  <c r="Q13" i="121"/>
  <c r="Q11" i="121"/>
  <c r="Q8" i="121"/>
  <c r="Q6" i="121"/>
  <c r="Q19" i="123" l="1"/>
  <c r="Q60" i="121"/>
  <c r="R30" i="113"/>
  <c r="Q30" i="113"/>
  <c r="R25" i="112" l="1"/>
  <c r="D9" i="75" s="1"/>
  <c r="S25" i="112"/>
  <c r="S38" i="111"/>
  <c r="R38" i="111"/>
  <c r="D13" i="75" s="1"/>
  <c r="S76" i="110"/>
  <c r="R76" i="110"/>
  <c r="D15" i="75" s="1"/>
  <c r="D16" i="75"/>
  <c r="Q14" i="97"/>
  <c r="D12" i="75"/>
  <c r="D24" i="75"/>
  <c r="P48" i="107"/>
  <c r="O48" i="107"/>
  <c r="D22" i="75" s="1"/>
  <c r="Q28" i="108"/>
  <c r="D20" i="75" s="1"/>
  <c r="D18" i="75"/>
  <c r="D17" i="75"/>
  <c r="R18" i="106"/>
  <c r="D14" i="75" s="1"/>
  <c r="S24" i="77"/>
  <c r="R24" i="77"/>
  <c r="D11" i="75" s="1"/>
  <c r="R31" i="95"/>
  <c r="Q31" i="95"/>
  <c r="D10" i="75" s="1"/>
  <c r="Q38" i="104"/>
  <c r="D8" i="75" s="1"/>
  <c r="R57" i="98"/>
  <c r="Q57" i="98"/>
  <c r="D7" i="75" s="1"/>
  <c r="R28" i="108"/>
  <c r="R32" i="102"/>
  <c r="R30" i="102"/>
  <c r="R28" i="102"/>
  <c r="R26" i="102"/>
  <c r="R24" i="102"/>
  <c r="R22" i="102"/>
  <c r="Q20" i="102"/>
  <c r="Q18" i="102"/>
  <c r="Q16" i="102"/>
  <c r="Q14" i="102"/>
  <c r="Q12" i="102"/>
  <c r="Q10" i="102"/>
  <c r="Q8" i="102"/>
  <c r="Q6" i="102"/>
  <c r="Q38" i="102" l="1"/>
  <c r="R38" i="102"/>
  <c r="D21" i="75"/>
  <c r="D19" i="75"/>
</calcChain>
</file>

<file path=xl/sharedStrings.xml><?xml version="1.0" encoding="utf-8"?>
<sst xmlns="http://schemas.openxmlformats.org/spreadsheetml/2006/main" count="6811" uniqueCount="2274">
  <si>
    <t>Lp.</t>
  </si>
  <si>
    <t>Priorytet PROW</t>
  </si>
  <si>
    <t>Cel KSOW</t>
  </si>
  <si>
    <t>Działanie KSOW</t>
  </si>
  <si>
    <t>Nazwa/tytuł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</si>
  <si>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</si>
  <si>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</si>
  <si>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</si>
  <si>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</si>
  <si>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</si>
  <si>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</si>
  <si>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</si>
  <si>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a</t>
  </si>
  <si>
    <t>b</t>
  </si>
  <si>
    <t>c</t>
  </si>
  <si>
    <t>d</t>
  </si>
  <si>
    <t>e</t>
  </si>
  <si>
    <t>f</t>
  </si>
  <si>
    <t>g</t>
  </si>
  <si>
    <t>h</t>
  </si>
  <si>
    <t>i</t>
  </si>
  <si>
    <t>j</t>
  </si>
  <si>
    <t>k</t>
  </si>
  <si>
    <t>l</t>
  </si>
  <si>
    <t>m</t>
  </si>
  <si>
    <t>n</t>
  </si>
  <si>
    <t>o</t>
  </si>
  <si>
    <t>p</t>
  </si>
  <si>
    <t>r</t>
  </si>
  <si>
    <t>s</t>
  </si>
  <si>
    <t>Operacje własne</t>
  </si>
  <si>
    <t>Liczba</t>
  </si>
  <si>
    <t>Kwota</t>
  </si>
  <si>
    <t>Cel operacji</t>
  </si>
  <si>
    <t>Przedmiot operacji</t>
  </si>
  <si>
    <t>Wartość</t>
  </si>
  <si>
    <t>q</t>
  </si>
  <si>
    <t>Nazwa wskaźnika</t>
  </si>
  <si>
    <t>1, 2</t>
  </si>
  <si>
    <t>szt.</t>
  </si>
  <si>
    <t>mieszkańcy obszarów wiejskich Dolnego Śląska, w szczególności rolnicy, beneficjenci i potencjalni beneficjenci środków UE</t>
  </si>
  <si>
    <t>I-IV</t>
  </si>
  <si>
    <t xml:space="preserve"> -</t>
  </si>
  <si>
    <t>konkurs</t>
  </si>
  <si>
    <t>liczba konkursów</t>
  </si>
  <si>
    <t>osoba</t>
  </si>
  <si>
    <t>konferencja</t>
  </si>
  <si>
    <t>liczba konferencji</t>
  </si>
  <si>
    <t>liczba uczestników konferencji</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</si>
  <si>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</si>
  <si>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stoisko wystawiennicze na targach</t>
  </si>
  <si>
    <t>liczba targów, wystaw, imprez lokalnych, regionalnych, krajowych i międzynarodowych</t>
  </si>
  <si>
    <t>liczba wystawców</t>
  </si>
  <si>
    <t>producent</t>
  </si>
  <si>
    <t>wystawa</t>
  </si>
  <si>
    <t>15-26</t>
  </si>
  <si>
    <t>III-IV</t>
  </si>
  <si>
    <t>sztuka</t>
  </si>
  <si>
    <t>szkolenie</t>
  </si>
  <si>
    <t>liczba szkoleń</t>
  </si>
  <si>
    <t>liczba uczestników szkoleń</t>
  </si>
  <si>
    <t>Zaktywizowanie mieszkańców obszarów wiejskich do współpracy i budowania partnerskich relacji, kultywowanie tradycji i dziedzictwa kulturowego, wsparcie budowania zasobów wiedzy i doświadczeń organizacji formalnych i nieformalnych działających na obszarach wiejskich.</t>
  </si>
  <si>
    <t>mieszkańcy obszarów wiejskich zaangażowani w ochronę i kultywowanie dziedzictwa kulturowego,  lokalni liderzy zaangażowani w tworzenie inicjatyw służących rozwojowi obszarów wiejskich</t>
  </si>
  <si>
    <t>I-II</t>
  </si>
  <si>
    <t>II-III</t>
  </si>
  <si>
    <t>grupa wieńcowa</t>
  </si>
  <si>
    <t>1, 6</t>
  </si>
  <si>
    <t>3, 6</t>
  </si>
  <si>
    <t>1, 3</t>
  </si>
  <si>
    <t>Samorząd Województwa Dolnośląskiego</t>
  </si>
  <si>
    <t xml:space="preserve">Jednostka miary </t>
  </si>
  <si>
    <t>1</t>
  </si>
  <si>
    <t>liczba uczestników</t>
  </si>
  <si>
    <t>krajowy wyjazd studyjny</t>
  </si>
  <si>
    <t>konkurs, film do emisji w internecie</t>
  </si>
  <si>
    <t>przedstawiciele grup odnowy wsi, stowarzyszeń, liderzy wiejscy, przedstawiciele samorządów gminnych</t>
  </si>
  <si>
    <t xml:space="preserve"> 3-25</t>
  </si>
  <si>
    <t>sołectwo</t>
  </si>
  <si>
    <t>film do emisji w internecie</t>
  </si>
  <si>
    <t>Wyjazd studyjny dla partnerów KSOW</t>
  </si>
  <si>
    <t>organizacja krajowego wyjazdu studyjnego</t>
  </si>
  <si>
    <t>liczba krajowych wyjazdów studyjnych</t>
  </si>
  <si>
    <t>partnerzy KSOW</t>
  </si>
  <si>
    <t>Międzynarodowe Targi Rolno-Spożywcze Internationale Grune Woche</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</si>
  <si>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</si>
  <si>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zapewnienie stoiska wystawienniczego z zabudową dla wystawców</t>
  </si>
  <si>
    <t>osoby zainteresowane żywnością regionalną, ekologiczną, rękodziełem; producenci lokalnych wyrobów żywnościowych, w tym produktów tradycyjnych, przedstawiciele firm gastronomicznych, lokalni przedsiębiorcy związani z
sektorem rolno-spożywczym</t>
  </si>
  <si>
    <t>5-8</t>
  </si>
  <si>
    <t>liczba uczestników wydarzenia</t>
  </si>
  <si>
    <t>liczba nagród finansowych dla laureatów</t>
  </si>
  <si>
    <t>liczba laureatów</t>
  </si>
  <si>
    <t>liczba emisji/odtworzenia/odwiedziny strony internetowej</t>
  </si>
  <si>
    <t>3/1000/1000</t>
  </si>
  <si>
    <t>liczba upominków rzeczowych dla uczestników</t>
  </si>
  <si>
    <t>liczba nagród finansowych dla laureatów/wyróżnionych</t>
  </si>
  <si>
    <t xml:space="preserve"> 3-8</t>
  </si>
  <si>
    <t>liczba laureatów/ wyróżnionych</t>
  </si>
  <si>
    <t>3-8</t>
  </si>
  <si>
    <t>200 000-400 000</t>
  </si>
  <si>
    <t>liczba artykułów w internecie (relacja z targów)</t>
  </si>
  <si>
    <t>liczba uczestników konkursu</t>
  </si>
  <si>
    <t>Razem</t>
  </si>
  <si>
    <t>liczba spotkań</t>
  </si>
  <si>
    <t>Produkcja i emisja audycji radiowych promujących dobre praktyki PROW 2014-2020 na Dolnym Śląsku</t>
  </si>
  <si>
    <t>Rozpowszechnianie przykładów operacji zrealizowanych w ramach priorytetów Programu Rozwoju Obszarów Wiejskich, aktywizacja mieszkańców obszarów wiejskich w celu tworzenia partnerstw na rzecz realizacji projektów nakierowanych na rozwój tych obszarów. Audycje będą promowały przykłady dobrych praktyk zidentyfikowanych wśród projektów zrealizowanych w ramach PROW.</t>
  </si>
  <si>
    <t>produkcja i emisja audycji w radiu o zasięgu regionalnym</t>
  </si>
  <si>
    <t>audycja w radiu</t>
  </si>
  <si>
    <t>liczba audycji</t>
  </si>
  <si>
    <t>35-50</t>
  </si>
  <si>
    <t>Konkurs "PROW 2014-2020 w obiektywie"</t>
  </si>
  <si>
    <t>Identyfikacja i rozpowszechnianie przykładów operacji zrealizowanych w ramach priorytetów Programu Rozwoju Obszarów Wiejskich, aktywizacja mieszkańców obszarów wiejskich w celu tworzenia partnerstw na rzecz realizacji projektów nakierowanych na rozwój tych obszarów. Przesłane zgłoszenia będą prezentować pozytywne efekty realizacji Programu na Dolnym Śląsku i korzyści płynące dla lokalnej społeczności.</t>
  </si>
  <si>
    <t>organizacja konkursu, którego laureaci/wyróżnieni otrzymają nagrody finansowe</t>
  </si>
  <si>
    <t>liczba uczestników konkursów</t>
  </si>
  <si>
    <t>5-30</t>
  </si>
  <si>
    <t>LGD w nowej perspektywie finansowej na lata 2023-2027</t>
  </si>
  <si>
    <t>Powiększenie wiedzy i kompetencji członków LGD w zakresie nowej perspektywy finansowej objętej PS WPR 2023-2027</t>
  </si>
  <si>
    <t xml:space="preserve">członkowie LGD </t>
  </si>
  <si>
    <t>Targi rolno-spożywcze w Polsce</t>
  </si>
  <si>
    <t>2 000 - 10 000</t>
  </si>
  <si>
    <t>Konkurs na najpiękniejszy wieniec podczas dożynek wojewódzkich województwa dolnośląskiego w 2024 r.</t>
  </si>
  <si>
    <t>organizacja podsumowania konkursu, którego laureaci/wyróżnieni otrzymają nagrody finansowe</t>
  </si>
  <si>
    <t>liczba laureatów/wyróżnionych</t>
  </si>
  <si>
    <t>1-6</t>
  </si>
  <si>
    <t>Konkurs wielkanocny</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</si>
  <si>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 wspieranie rozwoju przedsiębiorczości na obszarach wiejskich przez podnoszenie poziomu wiedzy i umiejętności.</t>
  </si>
  <si>
    <t xml:space="preserve"> </t>
  </si>
  <si>
    <t>członkowie LGD zainteresowani podniesieniem wiedzy i kompetencji w zakresie nowych regulacji w ramach PS WPR 2023-2027</t>
  </si>
  <si>
    <t>osoby zainteresowane żywnością regionalną, ekologiczną, rękodziełem; producenci lokalnych wyrobów żywnościowych, w tym produktów tradycyjnych, przedstawiciele firm gastronomicznych, lokalni przedsiębiorcy związani z sektorem rolno-spożywczym</t>
  </si>
  <si>
    <t>3-10</t>
  </si>
  <si>
    <t xml:space="preserve"> 1-6</t>
  </si>
  <si>
    <t>liczba uczestników krajowych wyjazdów studyjnych</t>
  </si>
  <si>
    <t>Nowe operacje własne</t>
  </si>
  <si>
    <t>liczba artykułów w internecie</t>
  </si>
  <si>
    <t>35-60</t>
  </si>
  <si>
    <t>przedstawiciele kół gospodyń wiejskich/organizacji pozarządowych</t>
  </si>
  <si>
    <t>koło gospodyń wiejskich/organizacje pozarządowe</t>
  </si>
  <si>
    <t xml:space="preserve">RAZEM </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</si>
  <si>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</si>
  <si>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</si>
  <si>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</si>
  <si>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</si>
  <si>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</si>
  <si>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</si>
  <si>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</si>
  <si>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</si>
  <si>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</si>
  <si>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</si>
  <si>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</si>
  <si>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</si>
  <si>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</si>
  <si>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</si>
  <si>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</si>
  <si>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</si>
  <si>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</si>
  <si>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Ministerstwo Rolnictwa i Rozwoju Wsi</t>
  </si>
  <si>
    <t>Centrum Doradztwa Rolniczego w Brwinowie (JC)</t>
  </si>
  <si>
    <t>RAZEM</t>
  </si>
  <si>
    <t>Dwuletni Plan operacyjny Krajowej Sieci Obszarów Wiejskich na lata 2024-2025 w zakresie operacji własnych jednostek
wsparcia sieci, z wyłączeniem działania 8 Plan komunikacyjny PROW 2014-2020.</t>
  </si>
  <si>
    <t>Urlop na lubuskiej wsi 2024</t>
  </si>
  <si>
    <t xml:space="preserve">Celem operacji jest aktywizacja organizacji i instytucji do działania partnerskiego podczas organizacji lokalnych imprez, upowszechniających przykłady nowatorskich rozwiązań i promujących dobre praktyki zrealizowane w ramach projektów sfinansowanych z PROW 2014-2020 na terenie gmin gdzie organizowane są imprezy. Służy to wspieraniu włączenia społecznego, ograniczenia ubóstwa i rozwoju gospodarczego na obszarach wiejskich.           </t>
  </si>
  <si>
    <t xml:space="preserve">W ramach operacji przeprowadzone zostaną imprezy promocyjne, podczas których promowane będą projekty i miejsca sfinansowane z PROW 2014-2020. Zorganizowanych zostanie 10 takich imprez. W trakcie imprez promowane będą również miejsca zachęcające do urlopu na wsi z województwa lubuskiego. </t>
  </si>
  <si>
    <t>impreza plenerowa</t>
  </si>
  <si>
    <t>liczba imprez promocyjnych</t>
  </si>
  <si>
    <t>10</t>
  </si>
  <si>
    <t xml:space="preserve">instytucje i organizacje działające na terenach wiejskich, przedstawiciele gospodarstw agroturystycznych, producentów regionalnych, zagród edukacyjnych,  ogół społeczeństwa </t>
  </si>
  <si>
    <t>I-IV kwartał</t>
  </si>
  <si>
    <t>n/d</t>
  </si>
  <si>
    <t>Samorząd Województwa Lubuskiego</t>
  </si>
  <si>
    <t>Dobre praktyki PROW i KSOW 2014-2020 w województwie lubuskim- konferencja podsumowująca wdrażanie Programu</t>
  </si>
  <si>
    <t xml:space="preserve">Konferencja podsumowująca PROW 2014-2020 ma na celu upowszechnianie przykładów operacji 
zrealizowanych i sfinansowanych w ramach Programu Rozwoju Obszarów Wiejskich 2014-2020 w  województwie lubuskim oraz wskazania efektów wdrażania Programu. </t>
  </si>
  <si>
    <t>Produkt regionalny- sposobem na rozwój sektora rolno-spożywczego</t>
  </si>
  <si>
    <t>Celem operacji jest wymiana wiedzy i doświadczeń w ramach marki produktu, marketingu kulinarnego oraz dobrych praktyk pomiędzy producentami aktywnie działającymi na rzecz lokalnego rozwoju a instytucjami zaangażowanymi w rozwój obszarów wiejskich,</t>
  </si>
  <si>
    <t>wyjazd studyjny zagraniczny</t>
  </si>
  <si>
    <t>producentów lokalnej żywności, przedstawiciele organizacji i instytucji wspierających rozwój obszarów wiejskich w regionie</t>
  </si>
  <si>
    <t xml:space="preserve">Jak środki LEADER zmieniają polską wieś </t>
  </si>
  <si>
    <t>Popularyzacja wyników realizacji inicjatyw w zakresie rozwoju obszarów wiejskich i wdrażania lokalnych strategii rozwoju finansowanych zs środków LEADER</t>
  </si>
  <si>
    <t>wyjazd studyjny krajowy</t>
  </si>
  <si>
    <t>członkowie lokalnych grup działania oraz przedstawiciele instytucji i organizacji zaangażowanych w rozwój obszarów wiejskich wdrażający inicjatywę LEADER</t>
  </si>
  <si>
    <t>Aktywna kobieta wiejska</t>
  </si>
  <si>
    <t>Wymiana wiedzy i doświadczeń oraz dobrych praktyk pomiędzy kobietami aktywnie działającymi na rzecz lokalnego rozwoju a instytucjami zaangażowanymi w rozwój obszarów wiejskich.</t>
  </si>
  <si>
    <t>Dni Otwartych Farm</t>
  </si>
  <si>
    <t>Pokazanie uczestnikom najciekawszych gospodarstw agroturystycznych, ekologicznych, rolnych z terenu województwa</t>
  </si>
  <si>
    <t>Organizacja cyklu spotkań w gospodarstwach  rolnych zajmujących się produkcją żywności lokalnej, zagrodach edukacyjnych</t>
  </si>
  <si>
    <t>cykl spotkań w gospodarstwach</t>
  </si>
  <si>
    <t xml:space="preserve">liczba spotkań </t>
  </si>
  <si>
    <t xml:space="preserve"> ogół społeczeństwa z naciskiem na młodzież i dzieci z terenów wiejskich</t>
  </si>
  <si>
    <t>I-II kwartał</t>
  </si>
  <si>
    <t xml:space="preserve">Promocja dziedzictwa kulinarnego, historycznego oraz produktów tradycyjnych, regionalnych i lokalnych m.in. poprzez organizację i udział Województwa Lubuskiego w imprezach typu jarmarki, targi, dożynki, imprezy plenerowe itp. </t>
  </si>
  <si>
    <t xml:space="preserve">ilość stoisk </t>
  </si>
  <si>
    <t>usługa</t>
  </si>
  <si>
    <t>ogół społeczeństwa, beneficjenci, potencjalni beneficjenci, instytucje zaangażowane pośrednio we wdrażanie Programu</t>
  </si>
  <si>
    <t>Jak środki LEADER aktywizują lokalne społeczności</t>
  </si>
  <si>
    <t>Wymiana wiedzy i doświadczeń oraz popularyzacja wyników realizacji inicjatyw w zakresie rozwoju obszarów wiejskich i wdrażania lokalnych strategii rozwoju finansowanych zs środków LEADER</t>
  </si>
  <si>
    <t>członkowie lokalnych grup działania, przedstawiciele lokalnych społeczności, liderzy wiejscy oraz przedstawiciele instytucji i organizacji zaangażowanych w rozwój obszarów wiejskich wdrażający inicjatywę LEADER</t>
  </si>
  <si>
    <t xml:space="preserve">Turystyka wiejska sposobem na rozwój potencjału turystycznego obszarów wiejskich i popularyzacji lokalnego dziedzictwa kulinarnego </t>
  </si>
  <si>
    <t>Celem operacji jest wspieranie działań na rzecz dywersyfikacji gospodarki wiejskiej w kierunkach pozarolniczych, wykorzystujących dziedzictwo kulturowe i przyrodnicze wsi oraz podniesienie wiedzy nt. praktyk marketingowych stosowanych w celu promocji turystyki wiejskiej, źródeł wsparcia agroturystyki, praktycznych przykładów świadczenia usług żywieniowych.</t>
  </si>
  <si>
    <t>właściciele gospodarstw agroturystycznych, następcy właścicieli gospodarstw agroturystycznych, rolnicy, deklarujący zmianę profilu gospodarstwa rolnego na agroturystyczne, przedstawiciele organizacji i instytucji wspierających rozwój agroturystyki w regionie</t>
  </si>
  <si>
    <t>Aktywni Lubuszanie na obszarach wiejskich</t>
  </si>
  <si>
    <t>Wymiana wiedzy i doświadczeń oraz dobrych praktyk w zakresie realizacji projektów przyczyniających się do rozwoju terenów wiejskich pomiędzy mieszkańcami wsi aktywnie działającymi na rzecz rozwoju lokalnego a instytucjami zaangażowanymi w rozwój obszarów wiejskich.</t>
  </si>
  <si>
    <t>liderki i liderzy  aktywnie działający na rzecz rozwoju lokalnego, przedstawiciele LGD i samorządów z Województwa Lubuskiego</t>
  </si>
  <si>
    <t>1.</t>
  </si>
  <si>
    <t>Dobre praktyki przedsięwzięć realizowanych ze środków PROW 2014-2020</t>
  </si>
  <si>
    <t>Celem operacji jest upowszechnienie wiedzy na temat przykładów operacji zrealizowanych na obszarach wiejskich ze środków finansowych PROW 2014-2020 w szczególności w zakresie wspierania organizacji łańcucha dostaw żywności, RHD, rozwijania sprzedaży bezpośredniej i marketingu produktów lokalnych. 
Operacja ma służyć identyfikacji dobrych praktyk w zakresie produkcji i sprzedaży żywności wysokiej jakości od lokalnych dostawców oraz wspieraniu sprzedaży bezpośredniej oraz marketingu produktów lokalnych.</t>
  </si>
  <si>
    <t>wyjazd studyjny/
publikacja w Internecie</t>
  </si>
  <si>
    <t>liczba wyjazdów studyjnych</t>
  </si>
  <si>
    <t xml:space="preserve">rolnicy, w tym producenci żywności ekologicznej, tradycyjnej, przedsiębiorcy związani z branżą rolno-spożywczą, przedstawiciele jednostek samorządu terytorialnego </t>
  </si>
  <si>
    <t xml:space="preserve">II-IV </t>
  </si>
  <si>
    <t>Urząd Marszałkowski Województwa Łódzkiego</t>
  </si>
  <si>
    <t>liczba uczestników wyjazdów</t>
  </si>
  <si>
    <t>liczba artykułów wydanych w formie elektronicznej</t>
  </si>
  <si>
    <t xml:space="preserve">2. </t>
  </si>
  <si>
    <t xml:space="preserve">Interaktywna mapa prezentująca przykłady operacji 
zrealizowanych i sfinansowanych w ramach Programu Rozwoju Obszarów Wiejskich 2014-2020 w  województwie łódzkim. </t>
  </si>
  <si>
    <t>Celem operacji jest upowszechnienie wiedzy na temat przykładów operacji zrealizowanych na obszarach wiejskich ze środków finansowych PROW 2014-2020 w szczególności w ramach inicjatywy LEADER, Budowa lub modernizacja dróg lokalnych, Zarządzanie zasobami wodnymi, Gospodarka wodno-ściekowa czy Inwestycje w targowiska lub obiekty budowlane przeznaczone na cele promocji lokalnych produktów</t>
  </si>
  <si>
    <t xml:space="preserve">publikacja w formie elektronicznej </t>
  </si>
  <si>
    <t>ilość publikacji</t>
  </si>
  <si>
    <t>ogół społeczeństwa ze szczególnym uwzględnieniem mieszkańców obszarów wiejskich województwa łódzkiego; beneficjenci i potencjalni beneficjenci środków PROW 2014-2020</t>
  </si>
  <si>
    <t>-</t>
  </si>
  <si>
    <t>3.</t>
  </si>
  <si>
    <t xml:space="preserve">
"Wdrażanie LEADERA w nowej perspektywie WPR 2023-2027"</t>
  </si>
  <si>
    <t>Głównym celem operacji jest wymiana wiedzy na temat  podejścia LEADER w nowej perspektywie WPR 2023-2027. Operacja przyczyni się do wsparcia lokalnych grup działania w zakresie wykonywanych przez nie zadań, związanych z realizacją Lokalnych Strategii Rozwoju  w nowej perspektywie oraz  do wymiany wiedzy i dyskusji na temat koncepcji LEADER.</t>
  </si>
  <si>
    <t>konferencja/ publikacja w Internecie</t>
  </si>
  <si>
    <t xml:space="preserve"> Przedstawiciele Lokalnych Grup Działania</t>
  </si>
  <si>
    <t xml:space="preserve">
liczba artykułów wydanych w formie elektronicznej</t>
  </si>
  <si>
    <t>4.</t>
  </si>
  <si>
    <t>Spotkanie zespołu roboczego ds. PROW 2014-2020 przy Konwencie Marszałków RP</t>
  </si>
  <si>
    <t>Celem operacji jest koordynacja działań samorządów województw w zakresie realizacji PROW 2014-2020, w tym wymiana doświadczeń i informacji, uzgadnianie wspólnych stanowisk w tym obszarze, interpretacja przepisów, współpraca partnerska dotycząca rolnictwa i obszarów wiejskich</t>
  </si>
  <si>
    <t xml:space="preserve">Przeprowadzenie trzydniowego spotkania dla członków zespołu ds. PROW 2014-2020 w celu omówienie bieżących tematów nt. rozwoju obszarów wiejskich </t>
  </si>
  <si>
    <t>spotkanie</t>
  </si>
  <si>
    <t>inne formy szkoleniowe</t>
  </si>
  <si>
    <t>Przedstawiciele Urzędów Marszałkowskich, Ministerstwa Rolnictwa i Rozwoju Wsi oraz Agencji Restrukturyzacji i Modernizacji Rolnictwa</t>
  </si>
  <si>
    <t>uczestnicy innych form szkoleniowych</t>
  </si>
  <si>
    <t>liczba osób</t>
  </si>
  <si>
    <t>materiały promocyjne (komplety)</t>
  </si>
  <si>
    <t>5.</t>
  </si>
  <si>
    <t>Promocja dziedzictwa kulinarnego oraz produktów tradycyjnych i regionalnych</t>
  </si>
  <si>
    <t xml:space="preserve">Celem operacji jest promocja produktów regionalnych i tradycyjnych oraz  dziedzictwa kulinarnego regionu, a także  podkreślenie roli kół gospodyń wiejskich w zakresie tej promocji. Operacja przyczyni się do: zaktywizowania mieszkańców obszarów wiejskich do podejmowania działań na rzecz rozwoju rynków produktów regionalnych i tradycyjnych, promocji jakości życia na wsi i promocji wsi jako miejsca do życia i rozwoju zawodowego.
Operacja wpłynie pozytywnie na  rozpowszechnianie wiedzy dotyczącej produktów wysokiej jakości z terenu województwa łódzkiego, a także integrację środowisk związanych z produkcją, sprzedażą i dystrybucją wyrobów lokalnych.  </t>
  </si>
  <si>
    <t>W ramach realizacji operacji zorganizowana zostanie impreza plenerowa, której uczestnikami będą podmioty zaangażowane w  promocję dziedzictwa kulinarnego oraz produktów tradycyjnych i regionalnych: przedsiębiorcy, koła gospodyń wiejskich, lokalne grupy działania,  instytucje okołorolnicze, a także mieszkańcy województwa łódzkiego.  Ponadto w ramach operacji zorganizowany zostanie konkurs kulinarny dla kół gospodyń wiejskich  na przygotowanie potraw sporządzonych na bazie produktów tradycyjnych i regionalnych. 
Operacja przyczyni się do zaktywizowania mieszkańców obszarów wiejskich do podejmowania działań na rzecz rozwoju rynków produktów regionalnych i tradycyjnych, promocji jakości życia na wsi oraz  promocji wsi jako miejsca do życia i rozwoju zawodowego. Impreza plenerowa zapewni możliwość udziału szerokiego grona podmiotów zaangażowanych w rozwój obszarów wiejskich.</t>
  </si>
  <si>
    <t>impreza plenerowa/
konkurs</t>
  </si>
  <si>
    <t>liczba imprez plenerowych</t>
  </si>
  <si>
    <t>Przedsiębiorcy, koła gospodyń wiejskich,  lokalne grupy działania, instytucje okołorolnicze, mieszkańcy województwa łódzkiego</t>
  </si>
  <si>
    <t>liczba laureatów konkursu</t>
  </si>
  <si>
    <t>podmiot</t>
  </si>
  <si>
    <t xml:space="preserve">W ramach realizacji operacji, zostanie stworzona interaktywna mapa reprezentatywnych przykładów operacji dobrych praktyk PROW 2014-2020. Zostaną one przedstawione na mapie województwa łódzkiego, z wyszczególnieniem na nazwę i rodzaj operacji, powiat, koszt realizacji operacji. Mapa będzie interaktywna, co pozwoli na pełną dostępność i przejrzystość w przeglądzie operacji. Za pomocą tych narzędzi odbiorca, z łatwością sprawdzi jakie operacje zostały zrealizowane w jego najbliższej okolicy. Mapa zostanie zamieszczona na stronach internetowych województwa łódzkiego oraz KSOW. </t>
  </si>
  <si>
    <t xml:space="preserve">W ramach realizacji operacji zostanie zorganizowana dwudniowa konferencja, poświęcona podejściu LEADER w nowej perspektywie WPR 2023-2027. Organizacja konferencji umożliwi wymianę  wiedzy i doświadczeń oraz przyczyni się nawiązana współpracy i pobudzenia lokalnej społeczności do większej aktywności. Po zrealizowaniu konferencji zamieszczony zostanie artykuł w Internecie (na stronie internetowej JR KSOW WŁ), przedstawiający zakres merytoryczny oraz wypracowane wnioski i założenia. </t>
  </si>
  <si>
    <t>VI</t>
  </si>
  <si>
    <t>WYSZKOLIĆ LEADERA</t>
  </si>
  <si>
    <t>operacja będzie dotyczyła: wdrażania inicjatywy LEADER w ramach PROW 2014-2020; podsumowania dotychczasowych postępów we wdrażaniu LSR, zobowiązań wynikających z umowy ramowej, spraw bieżących, zmian w przepisach dotyczących wdrażania inicjatywy LEADER, a także wsparcia LGD w wymianie doświadczeń i dobrych praktyk, w poszukiwaniu partnerów zagranicznych do współpracy międzynarodowej</t>
  </si>
  <si>
    <t>Szkolenia/seminaria/inne formy szkoleniowe</t>
  </si>
  <si>
    <t>minimum 1  maksimum 5</t>
  </si>
  <si>
    <t xml:space="preserve">sztuka </t>
  </si>
  <si>
    <t>przedstawiciele LGD/prezesi LGD oraz Samorządu Województwa Mazowieckiego, mieszkańcy Mazowsza</t>
  </si>
  <si>
    <t xml:space="preserve">Urząd Marszałkowski  Województwa Mazowieckiego w Warszawie </t>
  </si>
  <si>
    <t>Uczestnicy szkoleń/seminariów/innych form szkoleniowych</t>
  </si>
  <si>
    <t>minimum 30 maksimum 350</t>
  </si>
  <si>
    <t xml:space="preserve">liczba osób </t>
  </si>
  <si>
    <t>Zagraniczne wyjazdy  studyjne</t>
  </si>
  <si>
    <t>Uczestnicy zagranicznych wyjazdów studyjnych</t>
  </si>
  <si>
    <t>minimum 10 maksimum 20</t>
  </si>
  <si>
    <t>Konkursy</t>
  </si>
  <si>
    <t>Uczestnicy konkursów</t>
  </si>
  <si>
    <t>minimum 20 maksimum 500</t>
  </si>
  <si>
    <t xml:space="preserve">liczba </t>
  </si>
  <si>
    <t xml:space="preserve">Laureaci konkursów/osoby wyróżnione w konkursie </t>
  </si>
  <si>
    <t>liczba laureatów/osób wyróżnionych w konkursie</t>
  </si>
  <si>
    <t>PROW BUDUJE KSOW INFORMUJE</t>
  </si>
  <si>
    <t xml:space="preserve">rozpowszechnienie informacji nt. bieżącej działalności KSOW, wiedzy mającej wpływ na rozwój obszarów wiejskich, w tym zakresie środków UE, promowanie integracji środowisk mających bezpośredni wpływ na wieś i rolnictwo </t>
  </si>
  <si>
    <t xml:space="preserve">przedmiotem operacji będzie przeprowadzenie wielowymiarowej kampanii informacyjnej, mającej na celu rozpowszechnienie rezultatów działań na rzecz rozwoju obszarów wiejskich, w tym upowszechnienie wiedzy, a także promowanie integracji między środowiskami uczestniczącymi w rozwoju obszarów wiejskich </t>
  </si>
  <si>
    <t xml:space="preserve">audycje na kanale YouTube, profil w mediach społecznościowych, płatne elementy promocji w mediach społecznościowych i na kanale YouTube, wkładki tematyczne, newsletter, impreza plenerowa z produktem lokalnym i tradycyjnym, publikacja, materiał promocyjny </t>
  </si>
  <si>
    <t>Fora internetowe, media 
społecznościowe itp.</t>
  </si>
  <si>
    <t>minimum 2 maksimum 5</t>
  </si>
  <si>
    <t>mieszkańcy województwa mazowieckiego, w szczególności zainteresowani tematyką rolną oraz zagadnieniami z nimi związanymi, m.in. rolnicy, mieszkańcy obszarów wiejskich, władze samorządowe, organizacje rolnicze, beneficjenci i potencjalni beneficjenci środków UE</t>
  </si>
  <si>
    <t>Unikalni użytkownicy forów internetowych, mediów społecznościowych itp.</t>
  </si>
  <si>
    <t>minimum 10 000 maksimum 30 000</t>
  </si>
  <si>
    <t>Audycje, programy, spoty w radio, telewizji i internecie</t>
  </si>
  <si>
    <t>minimum 20 maksimum 45</t>
  </si>
  <si>
    <t>Słuchalność/oglądalność audycji, programów, spotów</t>
  </si>
  <si>
    <t xml:space="preserve">minimum  100 000 maksimum 1 000 000 </t>
  </si>
  <si>
    <t xml:space="preserve">Artykuły/wkładki w prasie i internecie </t>
  </si>
  <si>
    <t>minimum 6 maksimum 12</t>
  </si>
  <si>
    <t xml:space="preserve">Tytuły publikacji wydawanych w formie elektronicznej </t>
  </si>
  <si>
    <t>minimum 15 maksimum 40</t>
  </si>
  <si>
    <t xml:space="preserve">Targi, wystawy, imprezy lokalne, regionalne, krajowe i międzynarodowe </t>
  </si>
  <si>
    <t>minimum 5 maksimum 15</t>
  </si>
  <si>
    <t xml:space="preserve">Uczestnicy targów, wystaw, imprez lokalnych, regionalnych , krajowych i międzynarodowych </t>
  </si>
  <si>
    <t>minimum 1500 maksimum 4500</t>
  </si>
  <si>
    <t xml:space="preserve">Tytuły publikacji wydanych w formie papierowej </t>
  </si>
  <si>
    <t>minimum 1 maksimum 5</t>
  </si>
  <si>
    <t>liczba tytułów</t>
  </si>
  <si>
    <t xml:space="preserve">Materiały promocyjne </t>
  </si>
  <si>
    <t xml:space="preserve">komplet </t>
  </si>
  <si>
    <t xml:space="preserve">VI </t>
  </si>
  <si>
    <t>LOKALNE SPOŁECZNOŚCI POTRZEBUJĄ WIDOCZNOŚCI</t>
  </si>
  <si>
    <t>promowanie i popularyzacja regionalnego dziedzictwa kulinarnego i kulturowego; budowanie więzi wśród lokalnej społeczności poprzez wspólne działania na rzecz zrównoważonego rozwoju regionu</t>
  </si>
  <si>
    <t>minimum 1 maksimum 3</t>
  </si>
  <si>
    <t xml:space="preserve">mieszkańcy Mazowsza, przedstawiciele Kół Gospodyń Wiejskich, sołectw, Ochotniczych Straży Pożarnych </t>
  </si>
  <si>
    <t>Urząd Marszałkowski  Województwa Mazowieckiego w Warszawie</t>
  </si>
  <si>
    <t>minimum 30; maksimum 150</t>
  </si>
  <si>
    <t>minimum 15; maksimum 45</t>
  </si>
  <si>
    <t>Krajowe wyjazdy  studyjne</t>
  </si>
  <si>
    <t>Uczestnicy krajowych wyjazdów studyjnych</t>
  </si>
  <si>
    <t>minimum 15 maksimum 50</t>
  </si>
  <si>
    <t xml:space="preserve">MAZOWIECKI KONGRES ROZWOJU OBSZARÓW WIEJSKICH </t>
  </si>
  <si>
    <t>upowszechnienie informacji o możliwości wsparcia operacji ze środków europejskich dla rozwoju obszarów wiejskich Mazowsza, kongres będzie okazją do zapoznania się z aktualnościami w zakresie funkcjonowania PROW 2014-2020 w tym przyszłości Leadera, ze szczególnym uwzględnieniem wielofunduszowego rozwoju lokalnego kierowanego przez społeczność, poruszone zostaną najważniejsze kwestie dotyczące Planu Strategicznego WPR 2023-2027.</t>
  </si>
  <si>
    <t>kongres</t>
  </si>
  <si>
    <t>przedstawiciele JST, LGD, mieszkańcy Mazowsza</t>
  </si>
  <si>
    <t>minimum 150; maksimum 250</t>
  </si>
  <si>
    <t xml:space="preserve">Eksperci </t>
  </si>
  <si>
    <t>minimum 1; maksimum 6</t>
  </si>
  <si>
    <t>liczba ekspertów</t>
  </si>
  <si>
    <t>Opolska Wieś Przyszłości</t>
  </si>
  <si>
    <t>Publikacja</t>
  </si>
  <si>
    <t>liczba tytułów publikacji/materiałów drukowanych</t>
  </si>
  <si>
    <t>Mieszkańcy województwa opolskiego, w tym m.in. przedstawiciele: samorządu wojewódzkiego i gminnego, sołectw - w tym uczestniczących w Programie Odnowy Wsi, instytucji okołorolniczych, inicjatywie Opolskie ze smakiem, twórcy ludowi, producenci rolni, produktów lokalnych i tradycyjnych, przedsiębiorcy prowadzący dostawy bezpośrednie, sprzedaż bezpośrednią, działalność marginalną, lokalną i ograniczoną, rolnicy prowadzący rolniczy handel detaliczny, gospodarstwa agroturystyczne, koła gospodyń wiejskich, grupy folklorystyczne, stowarzyszenia.</t>
  </si>
  <si>
    <t>II-IV</t>
  </si>
  <si>
    <t>nakład</t>
  </si>
  <si>
    <t>Targi/impreza plenerowa</t>
  </si>
  <si>
    <t>liczba stoisk wystawienniczych</t>
  </si>
  <si>
    <t>Wyjazd studyjny krajowy</t>
  </si>
  <si>
    <t>liczba wyjazdów</t>
  </si>
  <si>
    <t xml:space="preserve">os. </t>
  </si>
  <si>
    <t>2.</t>
  </si>
  <si>
    <t>Promocja obszarów wiejskich Opolszczyzny</t>
  </si>
  <si>
    <t xml:space="preserve">Organizacja warsztatów dla dzieci z zakresu dziedzictwa kulturowego i kulinarnego regionu, organizowane podczas wydarzeń plenerowych. </t>
  </si>
  <si>
    <t>warsztaty</t>
  </si>
  <si>
    <t>liczba warsztatów</t>
  </si>
  <si>
    <t>Ogół społeczeństwa, dzieci z terenów wiejskich województwa opolskiego.</t>
  </si>
  <si>
    <t>Szkolenia i działania na rzecz tworzenia sieci kontaktów dla Lokalnych Grup Działania (LGD)</t>
  </si>
  <si>
    <t>Wsparcie LGD w zakresie poszukiwania partnerów do współpracy międzyterytorialnej oraz podniesienie kompetencji w zakresie wykonywania przez nie zadań, związanych z wdrażaniem strategii rozwoju lokalnego.</t>
  </si>
  <si>
    <t>Organizacja szkoleń, spotkań, warsztatów, seminariów - wg potrzeb składanych przez LGD.</t>
  </si>
  <si>
    <t>Liczba szkoleń</t>
  </si>
  <si>
    <t>Przedstawiciele LGD i Jednostki Regionalnej KSOW województwa opolskiego.</t>
  </si>
  <si>
    <t xml:space="preserve"> liczba uczestników</t>
  </si>
  <si>
    <t>Przedmiotem operacji jest organizacja konferencji</t>
  </si>
  <si>
    <t>liczba stoisk</t>
  </si>
  <si>
    <t>Ogół społeczeństwa</t>
  </si>
  <si>
    <t>targi</t>
  </si>
  <si>
    <t>Szkolenia dla LGD</t>
  </si>
  <si>
    <t>Głównym celem operacji jest zwiększenie poziomu wiedzy ogólnej i szczegółowej dotyczącej podejścia LEADER,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W ramach operacji zostaną również zorganizowane szkolenia  na temat przygotowania się LGD do nowej perspektywy finansowej</t>
  </si>
  <si>
    <t>szkolenie/spotkanie</t>
  </si>
  <si>
    <t>liczba uczestników szkoleń/spotkań</t>
  </si>
  <si>
    <t>osoba/sztuka</t>
  </si>
  <si>
    <t>przedstawiciele LGD</t>
  </si>
  <si>
    <t>Urząd Marszałkowski Województwa Małopolskiego</t>
  </si>
  <si>
    <t>liczba szkoleń/spotkań</t>
  </si>
  <si>
    <t>I</t>
  </si>
  <si>
    <t>Promocja dobrych praktyk</t>
  </si>
  <si>
    <t>Celem operacji jest identyfikacja, gromadzenie i upowszechnianie przykładów operacji zrealizowanych w ramach PROW na lata 2014-2020. Realizacja operacji przedstawi i upowszechni przykłady dobrych praktyk realizowanych w ramach priorytetów PROW. Dzięki temu odbiorcy programu będą mogli zapoznać się z rozwiązaniami, które zostały już wdrożone i są możliwe do stosowania.</t>
  </si>
  <si>
    <t>Przedmiotem operacji jest organizacja wystawy ukazującej dobre praktyki zrealizowane w ramach priorytetów PROW 2014-2020.</t>
  </si>
  <si>
    <t>liczba odwiedzających wystawę</t>
  </si>
  <si>
    <t>mieszkańcy województwa małopolskiego</t>
  </si>
  <si>
    <t>liczba wystaw</t>
  </si>
  <si>
    <t>Harmono-gram / termin realizacji 
(w ujęciu kwartalnym)</t>
  </si>
  <si>
    <t xml:space="preserve"> "Wieś na weekend'2024"</t>
  </si>
  <si>
    <t>Celem operacji jest aktywizacja organizacji i instytucji do działania partnerskiego podczas organizacji lokalnych imprez, upowszechniających przykłady nowatorskich rozwiązań i promujących dobre praktyki zrealizowane w ramach projektów sfinansowanych z PROW 2014-2020 na terenie gmin gdzie organizowane są imprezy. Służy to wspieraniu włączenia społecznego, ograniczenia ubóstwa i rozwoju gospodarczego na obszarach wiejskich.</t>
  </si>
  <si>
    <t xml:space="preserve">W ramach operacji przeprowadzi się konkurs przeznaczony dla organizacji i instytucji działających na rzecz rozwoju wsi regionu, partnerów KSOW wpisanych do bazy partnerów. W ramach konkursu wyłoni się listę rankingową wniosków na organizację imprez lokalnych, podczas których promowane będą projekty sfinansowane z PROW 2014-2020. </t>
  </si>
  <si>
    <t xml:space="preserve">instytucje i organizacje działające na terenach wiejskich, ogół społeczeństwa </t>
  </si>
  <si>
    <t>Województwo Kujawsko-Pomorskie</t>
  </si>
  <si>
    <t>min. 20</t>
  </si>
  <si>
    <t>Podniesienie kompetencji lokalnych grup działania w zakresie wykonywanych przez nie zadań związanych z realizacją Lokalnych Strategii Rozwoju, w szczególności doradztwa na rzecz potencjalnych wnioskodawców i prowadzenia oceny operacji aktywizujących mieszkańców wsi na rzecz podejmowania inicjatyw w zakresie rozwoju obszarów wiejskich, identyfikacja i implementacja nowych rozwiązań wspierających rozwój wsi.</t>
  </si>
  <si>
    <t>W ramach operacji zorganizuje się krajową wizytę studyjną do innego regionu Polski.</t>
  </si>
  <si>
    <t>wizyta studyjna krajowa</t>
  </si>
  <si>
    <t>liczba wizyt</t>
  </si>
  <si>
    <t xml:space="preserve">"Partycypacja  w procesie przygotowania i realizacji LSR - doświadczenia okresu 2014-2020" </t>
  </si>
  <si>
    <t>W ramach operacji SR KSOW zorganizuje szkolenie stacjonarne dla lgd.</t>
  </si>
  <si>
    <t>seminarium</t>
  </si>
  <si>
    <t>liczba seminariów</t>
  </si>
  <si>
    <t>pracownicy biur lokalnych grup działania oraz instytucji wdrażania PROW</t>
  </si>
  <si>
    <t>AGRO Wellconomy'2024</t>
  </si>
  <si>
    <t>W ramach operacji zorganizuje się 2-dniowy panel "rolniczy" podczas ogólnopolskiej konferencji Wellconomy'2024, która rokrocznie odbywa się w Toruniu, ma ustalona renomę w środowisku gospodarczym i politycznym i   gromadzi szerokie grono uczestników.</t>
  </si>
  <si>
    <t>przedstawiciele związków rolników, organizacji rolniczych, izb branżowych, rolnicy, przedstawiciele szkół rolniczych, studenci i uczniowie szkół o profilu nauczania rolnictwo</t>
  </si>
  <si>
    <t>Prawidłowa gospodarka pasieczna sposobem na plonowanie roślin</t>
  </si>
  <si>
    <t xml:space="preserve">Podniesienie wiedzy uczestników szkoleń - pszczelarzy oraz  uświadomienie ich uczestnikom roli pszczół w ekosystemie oraz wpływ niewłaściwej gospodarki na zmniejszającą się liczbę rodzin pszczelich w regionalnym środowisku, a tym samym niższe plony. </t>
  </si>
  <si>
    <t>Przedmiotem operacji jest organizacja 4 szkoleń dla pszczelarzy</t>
  </si>
  <si>
    <t>właściciele pasiek, rolnicy, sadownicy, zielarze, plantatorzy, działkowicze i mieszkańcy wsi oraz osoby chcące założyć pasieki</t>
  </si>
  <si>
    <t>"Jak koła gospodyń wiejskich mogą korzystać ze środków zewnętrznych"</t>
  </si>
  <si>
    <t>Celem operacji jest  podniesienie wiedzy członkiń KGW nt. pozyskiwania środków zewnętrznych na przedsięwzięcia kulturalne, edukacyjne, społeczne oraz dokumentowania i rozliczania tych środków.</t>
  </si>
  <si>
    <t xml:space="preserve">Przedmiotem operacji jest organizacja cyklu szkoleń nt. pisania wniosków i ich rozliczania. </t>
  </si>
  <si>
    <t>"Wzmocnienie relacji gospodarczych  między Polską a Litwą - obrót rolniczymi produktami ekologicznymi z Kujawsko-Pomorskiego"</t>
  </si>
  <si>
    <t>Celem operacji jest nawiązanie nowych kontaktów handlowych, powiększenie rynków zbytu oraz wzmocnienie powiązań kooperacyjnych rolników i przetwórców żywności ekologicznej</t>
  </si>
  <si>
    <t>Przedmiotem operacji jest organizacja  wizyty studyjnej zagranicznej.</t>
  </si>
  <si>
    <t>wizyta studyjna zagraniczna</t>
  </si>
  <si>
    <t>„Rola KSOW + we Wspólnej Polityce Rolnej"</t>
  </si>
  <si>
    <t>partnerzy KSOW+, przedstawiciele organizacji i instytucji działających w obszarze rolnictwa i rozwoju obszarów wiejskich</t>
  </si>
  <si>
    <t xml:space="preserve">"Postęp biologiczny w produkcji roślinnej" </t>
  </si>
  <si>
    <t>Prezentacja wyników badań przeprowadzonych przez zespół naukowy Wydziału Biologii i Weterynarii Uniwersytetu Mikołaja Kopernika w Toruniu i Centralnego Ośrodka Badania Odmian Roślin Uprawnych, Stacja Doświadczalna Oceny Odmian w Chrząstowie</t>
  </si>
  <si>
    <t>Przedmiotem operacji jest organizacja seminarium pod auspicjami Uniwersytetu im. Mikołaja Kopernika dotyczącego rozwiązań biologicznych w produkcji roślinnej, które mogą ograniczyć stosowanie chemii w rolnictwie</t>
  </si>
  <si>
    <t>rolnicy, doradcy rolni, przedstawiciele organizacji i związków rolniczych, izb rolniczych, środowisk naukowych</t>
  </si>
  <si>
    <t>Podniesienie wiedzy rolników nt. korzystania z dostępnych źródeł finansowania wspólnych inwestycji w zakresie retencji wód, nowe rozwiązania techniczne i technologiczne</t>
  </si>
  <si>
    <t>Przedmiotem operacji jest organizacja 3-ch szkoleń skierowanych do rolników oraz członków grup producentów rolnych</t>
  </si>
  <si>
    <t>rolnicy,  przedstawiciele związków i organizacji rolniczych</t>
  </si>
  <si>
    <t xml:space="preserve">Kulinarne szlaki sposobem na rozwój przedsiębiorczości na obszarach wiejskich </t>
  </si>
  <si>
    <t>Przedmiotem operacji jest organizacja krajowej wizyty studyjnej do innego regionu Polski, w którym działają kulinarne szlaki</t>
  </si>
  <si>
    <t xml:space="preserve">przedstawiciele Sieci Kulinarnego Dziedzictwa, sfery HoReGa, właściciele gospodarstw agroturystycznych, lokalnych organizacji turystycznych </t>
  </si>
  <si>
    <t>"Smaki regionów"</t>
  </si>
  <si>
    <t xml:space="preserve">Promocja sektora rolnego regionu oraz prezentacja producentów żywności wysokiej jakości, popularyzacja konkursu "Nasze kulinarne dziedzictwo",  jego laureatów </t>
  </si>
  <si>
    <t>Przedmiotem operacji jest organizacja stoiska na targach "Smaki regionów" w Poznaniu</t>
  </si>
  <si>
    <t>stoisko na targach</t>
  </si>
  <si>
    <t>ogół społeczeństwa</t>
  </si>
  <si>
    <t xml:space="preserve">III-IV </t>
  </si>
  <si>
    <t>liczba odwiedzających</t>
  </si>
  <si>
    <t>10 tys.</t>
  </si>
  <si>
    <t>Promocja działań SR KSOW i projektów partnerów w mediach</t>
  </si>
  <si>
    <t>Celem projektu jest informowanie i promocja działań realizowanych w ramach PROW 2014-2020, wymiana wiedzy nt. Programu oraz upowszechnianie przykładów operacji zrealizowanych w ramach Programu;</t>
  </si>
  <si>
    <t>Przedmiotem operacji jest produkcja i emisja felietonów telewizyjnych</t>
  </si>
  <si>
    <t>felieton</t>
  </si>
  <si>
    <t>liczba felietonów</t>
  </si>
  <si>
    <t>mieszkańcy Regionu Kujaw i Pomorza</t>
  </si>
  <si>
    <t>liczba emisji</t>
  </si>
  <si>
    <t>liczba odbiorców</t>
  </si>
  <si>
    <t>min. 250 tys.</t>
  </si>
  <si>
    <t>Forum Podlaskich LGD</t>
  </si>
  <si>
    <t xml:space="preserve">Wymiana doświadczeń, podniesienie wiedzy i kompetencji przedstawicieli Lokalnych Grup Działania z województwa podlaskiego w zakresie realizacji zadań związanych z efektywnym wdrażaniem lokalnych strategii rozwoju  oraz wspieranie tworzenia sieci współpracy partnerskiej na obszarach wiejskich. </t>
  </si>
  <si>
    <t>Przedmiotem operacji jest organizacja 2-dniowej konferencji  podnoszącej kompetencje lokalnych grup działania w zakresie wykonywanych przez nie zadań związanych z realizacją Lokalnych Strategii Rozwoju, w szczególności skuteczności doradztwa na rzecz potencjalnych wnioskodawców i prowadzenia oceny operacji aktywizujących mieszkańców wsi na rzecz podejmowania inicjatyw w zakresie rozwoju obszarów wiejskich, identyfikacja i implementacja nowych rozwiązań wspierających rozwój wsi.</t>
  </si>
  <si>
    <t>Konferencja</t>
  </si>
  <si>
    <t xml:space="preserve">Liczba konferencji </t>
  </si>
  <si>
    <t>Przedstawiciele LGD oraz instytucji zarządzającej/ wdrażającej RLKS</t>
  </si>
  <si>
    <t>Urząd Marszałkowski Województwa Podlaskiego</t>
  </si>
  <si>
    <t>Liczba uczestników konferencji</t>
  </si>
  <si>
    <t>Wojewódzki konkurs wiedzy z zakresu uprawy roślin bobowatych</t>
  </si>
  <si>
    <t xml:space="preserve">Propagowanie szeroko pojętej wiedzy rolniczej, zarówno teoretycznej jak i praktycznej z zakresu uprawy roślin bobowatych. Rozwijanie zainteresowań uczniów rolnictwem, upowszechnianie wzorców racjonalnego gospodarowania gruntami rolnymi. </t>
  </si>
  <si>
    <t xml:space="preserve"> Przedmiotem operacji jest organizacja konkursu, który będzie polegał na rozwiązaniu testu wiedzy z zakresu uprawy roślin bobowatych w oparciu o materiały i literaturę wskazaną przez organizatora. Inicjatywa skierowana jest do uczniów szkół średnich o profilu rolniczym z terenu województwa podlaskiego. Konkurs polegać będzie na rozwiązaniu testu przygotowanego przez osoby posiadające długoletnie doświadczenie i wiedzę związaną z tematyką roślin bobowatych. Laureaci konkursu otrzymają karty podarunkowe.  </t>
  </si>
  <si>
    <t>Konkurs</t>
  </si>
  <si>
    <t>Uczniowie szkół średnich o profilu rolniczym z województwa podlaskiego</t>
  </si>
  <si>
    <t>min. 30</t>
  </si>
  <si>
    <t>Wojewódzki konkurs wiedzy o pszczelarstwie</t>
  </si>
  <si>
    <r>
      <rPr>
        <sz val="11"/>
        <rFont val="Calibri"/>
        <family val="2"/>
        <charset val="238"/>
      </rPr>
      <t>Celem operacji jest popularyzacja wśród uczniów szkół średnich z terenu województwa podlaskiego roli pszczoły miodnej w środowisku naturalnym oraz wiedzy odnośnie możliwości jej funkcjonowania w uprzemysłowionym rolnictwie; upowszechnienie wśród młodzieży wiedzy o pszczelarstwie, przybliżenie życia pszczół, ich biologii oraz zachowania oraz znaczenia produktów pszczelich dla zdrowia człowieka.</t>
    </r>
    <r>
      <rPr>
        <b/>
        <sz val="11"/>
        <rFont val="Calibri"/>
        <family val="2"/>
        <charset val="238"/>
      </rPr>
      <t xml:space="preserve"> </t>
    </r>
  </si>
  <si>
    <t xml:space="preserve">Przedmiotem operacji jest organizacja konkursu, który będzie polegał na rozwiązaniu testu wiedzy z zakresu pszczelarstwa w oparciu o materiały i literaturę wskazaną przez organizatora. Inicjatywa skierowana jest do uczniów szkół średnich o profilu rolniczym oraz uczniów szkół średnich z gmin wiejskich i miejsko-wiejskich z terenu województwa podlaskiego. Konkurs polegać będzie na rozwiązaniu testu przygotowanego przez osoby posiadające długoletnie doświadczenie i wiedzę związaną z tematyką pszczelarstwa. Pytania testowe konkursu zostaną przygotowane w oparciu o następującą pozycję książkową: „Hodowla pszczół" autorzy Jerzy Wilde i Jarosław Prabucki. Natomiast rozpoznawanie roślin miododajnych nastąpi na podstawie publikacji: „Atlas roślin miododajnych" autor Marek Pogorzelec i „Wielki atlas roślin miododajnych" autor Zbigniew Kołtowski. Laureaci konkursu otrzymają karty podarunkowe.  </t>
  </si>
  <si>
    <t xml:space="preserve"> Uczniowie szkół średnich z obszarów wiejskich województwa podlaskiego</t>
  </si>
  <si>
    <t xml:space="preserve">„OZE- czysta energia, czyste powietrze” </t>
  </si>
  <si>
    <t>Głównym celem operacji jest wspieranie efektywnego gospodarowania zasobami i przechodzenia na gospodarkę niskoemisyjną i odporną na zmianę klimatu w sektorach rolnym, spożywczym i leśnym. Ponadto operacja ma na celu zwiększyć świadomości rolników o walorach zielonej energii.</t>
  </si>
  <si>
    <t xml:space="preserve">Podjęta inicjatywa będzie polegała na organizacji konferencji podczas której przewidziano część  teoretyczną oraz część dyskusyjną na temat  odnawialnych źródeł energii na obszarach wiejskich. Konferencja skierowana będzie przede wszystkim do młodzieży ze szkół rolniczych, studentów, rolników, Ośrodków Doradztwa Rolniczego oraz Izb Rolniczych. Taka forma pozwoli w sposób atrakcyjny i przyjazny dla uczestników przekazać aktualną wiedze na temat Odnawialnych Źródeł Energii. Wspólne uczestnictwo i możliwość dyskusji pozwala na aktywne uczestnictwo w procesie poznawania i przyswajania wiedzy. </t>
  </si>
  <si>
    <t xml:space="preserve"> Uczniowie szkół średnich z obszarów wiejskich województwa podlaskiego/ studenci szkół rolniczych/ rolnicy/  przedsiębiorcy i instytucje działające na rzecz rolnictwa</t>
  </si>
  <si>
    <t>min. 100</t>
  </si>
  <si>
    <t>Odkrywamy Małopolskę - śladem produktów lokalnych i regionalnych</t>
  </si>
  <si>
    <t xml:space="preserve">Głównym celem jest pogłębienie i wymiana wiedzy pomiędzy uczestnikami wyjazdu w zakresie produktów lokalnych i regionalnych, zastosowania nowych rozwiązań w przetwórstwie i produkcji żywności w oparciu o doświadczenia praktyków z województwa małopolskiego - producentów, przetwórców, sprzedawców sektora rolno-spożywczego. </t>
  </si>
  <si>
    <t xml:space="preserve">Przedmiotem operacji jest zorganizowanie wyjazdu studyjnego na terenie Polski obejmującego zagadnienia związane z wytwarzaniem i promocją produktów lokalnych i regionalnych  oraz zachęcenie uczestników do podejmowania podobnych inicjatyw na terenie województwa podlaskiego. Upowszechnienie wiedzy w zakresie tworzenia krótkich łańcuchów dostaw w sektorze rolno-spożywczym, wsparcie dla producentów rolnych w zakresie zbytu produktów oraz zmian/rozszerzenia form sprzedaży bezpośredniej, zdobycie wiedzy i umiejętności w zakresie doradzania na temat przedsiębiorczości na obszarach wiejskich to główne założenia operacji. </t>
  </si>
  <si>
    <t>Wyjazd studyjny</t>
  </si>
  <si>
    <t>II</t>
  </si>
  <si>
    <t xml:space="preserve">liczba uczestników wyjazdu studyjnego </t>
  </si>
  <si>
    <t>6.</t>
  </si>
  <si>
    <t xml:space="preserve">  Gotuj z klasą- lokalne łamanie przepisów</t>
  </si>
  <si>
    <t xml:space="preserve">Celem operacji jest upowszechnienie w województwie podlaskim dobrych praktyk sprzyjających propagowaniu przetwórstwa w krótkim łańcuchu dystrybucji oraz promocja produktów lokalnych i regionalnych. </t>
  </si>
  <si>
    <t>Operacja zakłada organizację warsztatów kulinarnych skierowanych do uczniów szkół średnich o profilu rolniczym z województwa podlaskiego. Uczestnicy warsztatów pod okiem mistrza kulinarnego- Karola Okrasy skupią się na przygotowaniu tradycyjnych dań w nowoczesnej odsłonie, na bazie produktów lokalnych i regionalnych  województwa podlaskiego (w tym z wykorzystaniem produktów lokalnych – wpisanych na listę Produktów Tradycyjnych). Podczas warsztatów lokalni producenci żywności zaprezentują swoje produkty oraz odbędzie się ich degustacja, co stanowi zaczątek działań zachęcających do korzystania z produktów pochodzenia lokalnego oraz podjęcia działalności związanej z małym przetwórstwem.</t>
  </si>
  <si>
    <t>Warsztaty</t>
  </si>
  <si>
    <t xml:space="preserve">Liczba warsztatów/ </t>
  </si>
  <si>
    <t>Uczniowie szkół średnich o profilu rolniczym z województwa podlaskiego/ Lokalni producenci żywności</t>
  </si>
  <si>
    <t>Liczba uczestników warsztatów</t>
  </si>
  <si>
    <t>7.</t>
  </si>
  <si>
    <t>Zastosowania innowacyjnych rozwiązań w produkcji rolniczej  w kontekście nowych wyzwań w polskim rolnictwie oraz Europejskiego Zielonego Ładu</t>
  </si>
  <si>
    <t>Podniesienie poziomu wiedzy zainteresowanych stron zakresie innowacyjnych rozwiązań w gospodarstwach rolnych zajmujących się produkcją rolniczą a także w odniesieniu do założeń Europejskiego Zielonego Ładu. Ponadto operacja ma na celu wymianę i upowszechnianie wiedzy i doświadczeń z zakresu nowoczesnych 
i innowacyjnych rozwiązań oraz dobrych praktyk w rolnictwie i na obszarach wiejskich w kontekście zmian związanych z Europejskim Zielonym Ładem</t>
  </si>
  <si>
    <t>Przedmiotem operacji jest zorganizowanie 2-dniowej konferencji. Podczas konferencji przybliżone będą innowacyjne rozwiązania w gospodarstwach rolnych. Przybliżone będą zagadnienia dotyczące nowych technologii i metod organizacji produkcji a także w odniesieniu do założeń Europejskiego Zielonego Ładu.</t>
  </si>
  <si>
    <t>Liczba konferencji</t>
  </si>
  <si>
    <t>Sołtysi/ Rolnicy/ Przedstawiciele instytucji związanych z rolnictwem/ Mieszkańcy obszarów wiejskich.</t>
  </si>
  <si>
    <t>8.</t>
  </si>
  <si>
    <t xml:space="preserve">  Celem operacji jest propagowanie szeroko pojętej wiedzy rolniczej, zarówno teoretycznej jak i praktycznej.  Rozwijanie zainteresowań uczniów rolnictwem, upowszechnianie wzorców racjonalnego gospodarowania</t>
  </si>
  <si>
    <t xml:space="preserve">Przedmiotem operacji będzie bezpośrednia demonstracja upraw połączona z przekazem fachowej wiedzy w zakresie innowacyjnej produkcji roślinnej przez przedstawicieli jednostek naukowych i specjalistów COBORU. Zorganizowanie warsztatów praktycznych będzie najlepszą formą do demonstracji pól uprawnych i bieżącej wymiany wiedzy i doświadczeń w produkcji roślinnej, ze szczególnym uwzględnieniem zrównoważonego nawożenia oraz ograniczeniem stosowania pestycydów. </t>
  </si>
  <si>
    <t>Liczba warsztatów</t>
  </si>
  <si>
    <t>Uczniowie i nauczyciele szkół rolniczych z województwa podlaskiego/ Rolnicy</t>
  </si>
  <si>
    <t>9.</t>
  </si>
  <si>
    <t>Produkt lokalny - dobre praktyki (cykl audycji radiowych)</t>
  </si>
  <si>
    <t xml:space="preserve"> Celem operacji jest identyfikacja, zgromadzenie i upowszechnienie dobrych praktyk w województwie podlaskim dotyczących produktów lokalnych i regionalnych  oraz zwiększenie wiedzy producentów o możliwościach promocji i rozwoju lokalnych łańcuchów dystrybucji żywności poprzez krótkie łańcuchy dostaw. </t>
  </si>
  <si>
    <t xml:space="preserve"> Przedmiotem operacji jest wyprodukowanie 16 audycji radiowych (5-12 min.), jak również zakup czasu antenowego na potrzeby ich emisji.  Audycje radiowe zostaną zamieszczone na stronie  JR KSOW w województwie podlaskim.</t>
  </si>
  <si>
    <t>Audycje radiowe</t>
  </si>
  <si>
    <t xml:space="preserve">Liczba audycji </t>
  </si>
  <si>
    <t>Rolnicy, obecni i potencjalni producenci/ Konsumenci</t>
  </si>
  <si>
    <t>10.</t>
  </si>
  <si>
    <t xml:space="preserve">Olimpiada aktywności wiejskiej </t>
  </si>
  <si>
    <t xml:space="preserve">Aktywizacja oraz wzmocnienie potencjału społecznego mieszkańców obszarów wiejskich. </t>
  </si>
  <si>
    <t xml:space="preserve">Operacja polega na organizacji konkursu, którego główną ideą jest uhonorowanie małych społeczności wiejskich zaangażowanych w podejmowanie wspólnych inicjatyw w Województwie Podlaskim. Konkurs ma charakter otwarty i obejmuje inicjatywy przeprowadzone w okresie rocznym w trzech kategoriach definiujących zasięg inicjatywy. Do konkursu mogą być zgłoszone przedsięwzięcia wpisujące się w następujące konkurencje: kultywowanie tradycji i obyczajów; aktywność kulturalno-sportowa; integracja społeczna i pokoleniowa; budowa i poprawa wizerunku wsi; ochrona środowiska i ekologia oraz współpraca. </t>
  </si>
  <si>
    <t>Lokalni liderzy wiejscy, sołtysi, reprezentanci organizacji pozarządowych, przedstawiciele samorządu gminnego oraz środowiska zainteresowane rozwojem obszarów wiejskich województwa podlaskiego</t>
  </si>
  <si>
    <t>min. 25</t>
  </si>
  <si>
    <t>11.</t>
  </si>
  <si>
    <t xml:space="preserve">„Sery Korycińskie – jak je ugryźć ” </t>
  </si>
  <si>
    <t xml:space="preserve">Zwiększenie wiedzy na temat praktycznego wykorzystania sera korycińskiego. </t>
  </si>
  <si>
    <t>Przedmiotem operacji jest druk książki pn. „Sery Korycińskie – jak je ugryźć ?”, z przepisami na potrawy z serem korycińskim. W publikacji zostało zebranych ponad sto przepisów na potrawy z serem korycińskim. Planowane jest również zamieszczenie elektronicznej  wersji publikacji na portalu KSOW.</t>
  </si>
  <si>
    <t>Liczba tytułów publikacji</t>
  </si>
  <si>
    <t>I-III</t>
  </si>
  <si>
    <t>Nakład</t>
  </si>
  <si>
    <t>1500</t>
  </si>
  <si>
    <t>Podniesienie poziomu wiedzy w zakresie projektów zrealizowanych w ramach priorytetów PROW 2014-2020.</t>
  </si>
  <si>
    <t xml:space="preserve">Operacja ma na celu identyfikację, gromadzenie i upowszechnianie przykładów operacji zrealizowanych i sfinansowanych w ramach PROW 2014-2020. </t>
  </si>
  <si>
    <t>Samorząd Województwa Śląskiego</t>
  </si>
  <si>
    <t>LGD w nowej perspektywie finansowej na lata 2023 - 2027</t>
  </si>
  <si>
    <t xml:space="preserve">Celem operacji jest podniesienie kompetencji pracowników biur odpowiedzialnych za  przygotowanie założeń do nowych rozwiązań proponowanych w planowanej perspektywie finansowej na lata 2023 - 2027. </t>
  </si>
  <si>
    <t>Przedmiotem operacji jest zorganizowanie dwudniowego szkolenia podczas którego zaprezentowane zostaną założenia do nowej perspektywy programowania.</t>
  </si>
  <si>
    <t>Szkolenie</t>
  </si>
  <si>
    <t>Biuletyny i broszury szansą podniesienia efektywności i opłacalności produkcji roślinnej</t>
  </si>
  <si>
    <t xml:space="preserve">Celem operacji jest dostarczenie informacji służbom doradczym oraz instytucjom obsługującym  sektor rolny na temat najlepszych odmian gatunków roślin uprawnych w woj. śląskim. </t>
  </si>
  <si>
    <t xml:space="preserve">Przedmiotem operacji jest opracowanie i wydanie biuletynu oraz broszury. </t>
  </si>
  <si>
    <t xml:space="preserve">Producenci rolni, doradztwo rolnicze, firmy handlowo-nasienne, instytucje obsługujące sektor rolny w woj. śląskim. </t>
  </si>
  <si>
    <t>Gospodarka pasieczna jako walor turystyczny regionu</t>
  </si>
  <si>
    <t>Celem operacji będzie poszerzenie posiadanej wiedzy oraz wymiana doświadczeń i dobrych praktyk w zakresie kreatywnych, niekonwencjonalnych sposobów prowadzenia gospodarki pasiecznej, możliwych do wykorzystania zarówno w małych jak i większych pasiekach, wśród uczestników wyjazdu.</t>
  </si>
  <si>
    <t>Przedmiotem operacji jest zorganizowanie wyjazdu studyjnego skierowanego do pszczelarzy oraz pracowników instytucji okołorolniczych z województwa śląskiego, w ramach transferu wiedzy i dobrych praktyk w zakresie nowych rozwiązań w gospodarce pasiecznej, zarówno tych niekonwencjonalnych jak i konwencjonalnych, a dzięki temu wykorzystania potencjału lokalnego i walorów turystycznych regionu</t>
  </si>
  <si>
    <t xml:space="preserve">Pszczelarze, przedstawiciele instytucji okołorolniczych współpracujących ze środowiskiem pszczelarskim </t>
  </si>
  <si>
    <t>III</t>
  </si>
  <si>
    <t>Współpraca producentów rolnych sposobem na rozwój obszarów wiejskich województwa śląskiego</t>
  </si>
  <si>
    <t xml:space="preserve">Celem operacji jest podniesienie wiedzy w zakresie wzajemnej współpracy producentów rolnych, której rozwój przyczyniać się będzie do podniesienia konkurencyjności polskiego rolnictwa oraz zwiększania dochodów rolników z terenu województwa śląskiego. Zrealizowanie operacji przyczyni się do rozwoju nowych alternatyw w zakresie możliwych rozwiązań dla producentów rolnych, które następnie pomagać mogą w prowadzonej działalności rolniczej oraz będą wpływać na rozwój obszarów wiejskich.  </t>
  </si>
  <si>
    <t xml:space="preserve">Przedmiotem operacji jest zorganizowanie dwudniowej konferencji nt. "Współpraca producentów rolnych sposobem na rozwój obszarów wiejskich województwa śląskiego". </t>
  </si>
  <si>
    <t xml:space="preserve">Wspieranie współpracy w sektorze rolnym sposobem na rozwój obszarów wiejskich. </t>
  </si>
  <si>
    <t>Wyjazd studyjny zagraniczny</t>
  </si>
  <si>
    <t>2, 3</t>
  </si>
  <si>
    <t>Promowanie przedsiębiorczości na terenach wiejskich z wykorzystaniem potencjału turystycznego (agroturystycznego) oraz kulturowego, w tym m.in. folkloru, produktu lokalnego, regionalnych producentów żywności, lokalnych twórców i artystów</t>
  </si>
  <si>
    <t>Celem operacji jest promocja wielofunkcyjnej roli obszarów wiejskich z uwzględnieniem potencjału turystycznego (agroturystycznego) oraz kulturowego, w tym m.in folkloru, produktu lokalnego, regionalnych producentów żywności, lokalnych twórców i artystów</t>
  </si>
  <si>
    <t xml:space="preserve">Przedmiotem operacji jest promocja wielofunkcyjnej roli obszarów wiejskich z uwzględnieniem potencjału turystycznego (agroturystycznego) oraz kulturowego, w tym m.in.  folkloru, produktu lokalnego, regionalnych producentów żywności, lokalnych twórców i artystów podczas Targów Turystyki Weekendowej "Atrakcje Regionów", w których udział weźmie Jednostek Regionalna KSOW w województwie śląskim oraz zainteresowane Lokalne Grupy Działania  z terenu województwa śląskiego wraz z lokalnymi przedsiębiorcami. </t>
  </si>
  <si>
    <t>Stoisko wystawiennicze</t>
  </si>
  <si>
    <t>Liczba stoisk wystawienniczych</t>
  </si>
  <si>
    <t xml:space="preserve"> Partnerzy KSOW w tym m.in. LGD z terenu województwa śląskiego, mieszkańcy województwa śląskiego</t>
  </si>
  <si>
    <t>Gospodarstwa agroturystyczne w województwie śląskim</t>
  </si>
  <si>
    <t>publikacja</t>
  </si>
  <si>
    <t>mieszkańcy obszarów wiejskich województwa śląskiego, właściciele gospodarstw agroturystycznych</t>
  </si>
  <si>
    <t xml:space="preserve">Produkty lokalne, regionalne i tradycyjne szansą na rozwój obszarów wiejskich </t>
  </si>
  <si>
    <t>Celem operacji jest  podniesienie  poziomu wiedzy i świadomości wśród uczestników operacji nt. lokalnych, regionalnych i tradycyjnych produktów oraz ich wykorzystania w rozwoju obszarów wiejskich.</t>
  </si>
  <si>
    <t>Członkowie Kół Gospodyń Wiejskich, 
mieszkańcy terenów wiejskich zainteresowane tematyką produktów lokalnych, regionalnych
i tradycyjnych, przedstawiciele instytucji działających na rzecz rozwoju obszarów wiejskich</t>
  </si>
  <si>
    <t>Biuletyn informacyjny "Nasza euroPROWincja" 
w wersji polskiej i angielskiej</t>
  </si>
  <si>
    <t>Identyfikacja i prezentacja przykładów operacji realizowanych w ramach PROW 2014-2020, w tym KSOW, oraz dobrych praktyk w celu podniesienia jakości wdrażania programu oraz informowania ogółu społeczeństwa i potencjalnych beneficjentów o wpływie PROW 2014-2020 na rozwój obszarów wiejskich.</t>
  </si>
  <si>
    <t>Operacja polega na opracowaniu merytorycznym, graficznym, składzie oraz druku czterech wydań kwartalnika "Nasza euroPROWincja" w wersji polskiej i angielskiej. W biuletynie prezentowane są informacje związane z bieżącym stanem wdrażana PROW 2014-2020 przez Samorząd Województwa Wielkopolskiego oraz informacje na temat inicjatyw podejmowanych  w ramach Krajowej Sieci Obszarów Wiejskich przez Samorząd Województwa Wielkopolskiego oraz Partnerów KSOW. Wersja elektroniczna biuletynu będzie dostępna na stronie www.wielkopolskie.ksow.pl.</t>
  </si>
  <si>
    <t>ogół społeczeństwa, potencjalni beneficjenci oraz beneficjenci PROW 2014-2020</t>
  </si>
  <si>
    <t>Urząd Marszałkowski Województwa Wielkopolskiego</t>
  </si>
  <si>
    <t>Strona promocyjna PROW 2014-2020 w Magazynie Samorządowym "Monitor Wielkopolski"</t>
  </si>
  <si>
    <t>Operacja zakłada publikację informacji związanych z bieżącym stanem wdrażania PROW 2014-2020 przez Samorząd Województwa Wielkopolskiego orz informacji na temat inicjatyw podejmowanych w ramach Krajowej Sieci Obszarów Wiejskich przez Samorząd Województwa Wielkopolskiego na łamach magazynu samorządowego Monitor Wielkopolski. Wersja elektroniczna strony promocyjnej PROW w Monitorze Wielkopolskim będzie dostępna na stronie www.wielkopolskie.ksow.pl.</t>
  </si>
  <si>
    <t>Prasa</t>
  </si>
  <si>
    <t>Liczba wydań prasowych</t>
  </si>
  <si>
    <t xml:space="preserve">szt. </t>
  </si>
  <si>
    <t>Gromadzenie i upowszechnianie przykładów dobrych praktyk realizacji PROW 2014-2020 oraz PROW 2007-2013 poprzez organizację konkursu fotograficznego</t>
  </si>
  <si>
    <t xml:space="preserve">Identyfikacja projektów zrealizowanych przy wsparciu ze środków EFRROW w województwie wielkopolskim oraz upowszechnienie wiedzy o tych projektach, a także promocja obszarów wiejskich. </t>
  </si>
  <si>
    <t xml:space="preserve">Konkurs adresowany do mieszkańców województwa wielkopolskiego zrealizowany będzie w 8 kategoriach tematycznych związanych z rozwojem i promocją obszarów wiejskich. Do jednej z kategorii zgłaszane będą zdjęcia projektów zrealizowanych w ramach PROW 2014-2020 lub PROW 2007-2013.   Autorom najciekawszych prac zgłoszonych do każdej z kategorii zostaną wręczone nagrody w postaci voucherów do sklepu ze  sprzętem fotograficznym. </t>
  </si>
  <si>
    <t>ogół społeczeństwa, mieszkańcy województwa wielkopolskiego</t>
  </si>
  <si>
    <t>Konferencja dla Lokalnych Grup Działania</t>
  </si>
  <si>
    <t>W związku z zakończeniem wdrażania LSR w czerwcu 2024 roku planuje się organizację konferencji we współpracy w Wielkopolską Siecią Lokalnych Grup Działania. Operacja zakłada wymianę wiedzy i doświadczeń z realizacji PROW 2014-2020 wraz z upowszechnieniem dobrych praktyk wdrażania LSR w województwie wielkopolskim.</t>
  </si>
  <si>
    <t>Aktywizacja mieszkańców powiatu krotoszyńskiego w kierunku podejmowania działalności gospodarczej w zakresie kaletnictwa</t>
  </si>
  <si>
    <t>Aktywizacja mieszkańców województwa wielkopolskiego w kierunku podejmowania działalności zarobkowej z wykorzystaniem nowych technik produkcji wyrobów ze skóry dzików</t>
  </si>
  <si>
    <t>Operacja zakłada przeszkolenie członkiń Kół Gospodyń Wiejskich z terenu powiatu krotoszyńskiego  w zakresie produkcji wyrobów ze skóry dzika. Miasto i Gmina Krotoszyn będące partnerem projektu w ramach współpracy zagranicznej z regionem partnerskim w Japonii podczas wizyty studyjnej zidentyfikowało dobrą praktykę polegającą na wykorzystaniu skóry dzika do produkcji galanterii skórzanej. Surowiec do przeprowadzenia szkolenia zostanie zapewniony bezkosztowo przez jednego z producentów dziczyzny prowadzącego działalność na terenie MiG Krotoszyn.</t>
  </si>
  <si>
    <t>członkinie KGW</t>
  </si>
  <si>
    <t>Wymiana wiedzy oraz rozpowszechnianie rezultatów działań podejmowanych przez Samorząd Województwa Wielkopolskiego w zakresie wsparcia i promocji pszczelarstwa w regionie</t>
  </si>
  <si>
    <t>Zwiększenie udziału zainteresowanych stron w podejmowaniu inicjatyw na rzecz ochrony pszczół i wsparcia pszczelarstwa poprzez organizację imprezy plenerowej</t>
  </si>
  <si>
    <t xml:space="preserve">Operacja polegać będzie na zorganizowaniu imprezy plenerowej w związku z Wielkim Dniem Pszczoły przypadającym na 8 sierpnia </t>
  </si>
  <si>
    <t>Impreza plenerowa</t>
  </si>
  <si>
    <t xml:space="preserve">pszczelarze województwa wielkopolskiego, przedstawiciele organizacji pszczelarskich, właściciele ogródków kwietnych , ogół mieszkańców obszarów wiejskich województwa wielkopolskiego </t>
  </si>
  <si>
    <t>Organizacja i udział w targach krajowych i międzynarodowych</t>
  </si>
  <si>
    <t>Zadanie ma na celu promowanie regionalnych producentów żywności z województwa wielkopolskiego podczas wydarzeń targowych w kraju i za granicą</t>
  </si>
  <si>
    <t>Operacja polegać będzie na zapewnieniu udziału wielkopolskich wytwórców tradycyjnej i regionalnej żywności podczas targów Grune Woche w Berlinie, Smaki Regionów w Poznaniu oraz targów Natura Food&amp;beECO w Łodzi</t>
  </si>
  <si>
    <t>I, III</t>
  </si>
  <si>
    <t>Aktywizacja osób z niepełnosprawnościami poprzez udział w wyjazdach studyjnych ukierunkowanych na wskazanie możliwości i szans do rozwoju zawodowego i osobistego w kontekście projektów zrealizowanych na obszarach wiejskich</t>
  </si>
  <si>
    <t>Przeciwdziałanie marginalizacji osób z niepełnosprawnościami i ograniczenie barier w dostępie takich osób do wiedzy na temat inicjatyw podejmowanych na obszarach wiejskich, podnoszących jakość życia na wsi i zwiększających szanse na zatrudnienie</t>
  </si>
  <si>
    <t>Operacja polegać będzie na organizacji kilku wyjazdów studyjnych, których uczestnikami będą osoby z niepełnosprawnościami. Tematyka wyjazdów dotyczyć będzie pokazania dobrych praktyk działań podejmowanych przez instytucje funkcjonujące na obszarach wiejskich w zakresie przeciwdziałania wykluczeniu społecznemu osób z niepełnosprawnościami. Planuje się organizację wyjazdów w obrębie województwa wielkopolskiego.</t>
  </si>
  <si>
    <t>osoby z niepełnosprawnościami zamieszkujące obszary wiejskie województwa wielkopolskiego</t>
  </si>
  <si>
    <t>Promowanie wkładu społeczności wiejskich w budowanie potencjału rolniczego Wielkopolski oraz wsparcie środowiska wiejskiego na rzecz zrównoważonego rozwoju wielkopolskiej wsi</t>
  </si>
  <si>
    <t>sołtysi, przedstawiciele społeczności wiejskiej, samorządowcy</t>
  </si>
  <si>
    <t>Identyfikacja, gromadzenie i upowszechnianie dobrych praktyk na obszarach wiejskich poprzez organizację gali finałowej konkursu Wielkopolski Rolnik Roku i emisję filmu promocyjnego nt. PROW 2014-2020</t>
  </si>
  <si>
    <t>Celem operacji jest zapoznanie mieszkańców województwa wielkopolskiego, w tym przede wszystkim rolników oraz lokalnych liderów z dobrymi praktykami w rolnictwie poprzez zapewnienie udziału w gali finałowej konkursu Wielkopolski Rolnik Roku</t>
  </si>
  <si>
    <t>Operacja polegać będzie na zorganizowaniu transportu dla uczestników gali finałowej konkursu Wielkopolski Rolnik Roku oraz przygotowaniu i emisji spotu promocyjnego upowszechniającego dobre praktyki na obszarach wiejskich</t>
  </si>
  <si>
    <t>Spotkanie, film</t>
  </si>
  <si>
    <t>rolnicy, lokalni liderzy, mieszkańcy obszarów wiejskich województwa wielkopolskiego</t>
  </si>
  <si>
    <t>Promowanie dziedzictwa kulinarnego województwa wielkopolskiego</t>
  </si>
  <si>
    <t>Operacja polegać będzie na organizacji dwóch konkursów kulinarnych, których uczestnikami będą Koła Gospodyń Wiejskich działające w województwie wielkopolskim</t>
  </si>
  <si>
    <t>koła gospodyń wiejskich działające w województwie wielkopolskim</t>
  </si>
  <si>
    <t xml:space="preserve">KSOW promuje życie na wsi </t>
  </si>
  <si>
    <t>Promocja wsi jako miejsca atrakcyjnego do życia i prowadzenia działalności gospodarczej</t>
  </si>
  <si>
    <t>Cykl imprez plenerowych realizowanych we współpracy z partnerami KSOW</t>
  </si>
  <si>
    <t>mieszkańcy województwa wielkopolskiego, ze szczególnym uwzględnieniem osób zamieszkujących obszary wiejskie</t>
  </si>
  <si>
    <t>Konferencja podsumowująca realizację PROW 2014-2020</t>
  </si>
  <si>
    <t>Ułatwianie wymiany wiedzy pomiędzy podmiotami uczestniczącymi w rozwoju obszarów wiejskich oraz wymiana i rozpowszechnianie rezultatów działań na rzecz tego rozwoju</t>
  </si>
  <si>
    <t>Udział wielkopolskich wystawców w targach Grune Woche w Berlinie</t>
  </si>
  <si>
    <t>Zadanie ma na celu promowanie regionalnych producentów żywności z województwa wielkopolskiego podczas wydarzenia o zasięgu międzynarodowym</t>
  </si>
  <si>
    <t>Operacja polegać będzie na zapewnieniu udziału wielkopolskich wytwórców tradycyjnej i regionalnej żywności podczas targów Grune Woche w Berlinie,</t>
  </si>
  <si>
    <t xml:space="preserve">Wielkanocne zwyczaje i tradycje </t>
  </si>
  <si>
    <t>Cykl warsztatów dla mieszkańców województwa wielkopolskiego prowadzonych przez KGW na temat zwyczajów i tradycji związanych z okresem Wielkiej Nocy</t>
  </si>
  <si>
    <t>warsztat</t>
  </si>
  <si>
    <t>I, II</t>
  </si>
  <si>
    <t>I,II</t>
  </si>
  <si>
    <t>Operacja polegać będzie na organizacji jednego  konkursu kulinarnego, którego uczestnikami będą Koła Gospodyń Wiejskich działające w województwie wielkopolskim</t>
  </si>
  <si>
    <t>Akademia Sołtysa</t>
  </si>
  <si>
    <t>Przekazanie uczestnikom specjalistycznej wiedzy w dziedzinach dot. metod i sposobów funkcjonowania sołtysów, członków rad sołeckich i lokalnych liderów wiejskich</t>
  </si>
  <si>
    <t>Cykl spotkań o charakterze informacyjno-szkoleniowym dla lokalnych liderów społeczności wiejskiej. Podczas szkoleń słuchacze uzyskają niezbędne informacje od wykładowców współpracujących z uczelniami wyższymi oraz wojewódzkim ODR.</t>
  </si>
  <si>
    <t>szkolenie/seminarium</t>
  </si>
  <si>
    <t>Osoby pełniące funkcje sołtysów na obszarze województwa zachodniopomorskiego, lokalni liderzy wiejscy</t>
  </si>
  <si>
    <t>Urząd Marszałkowski Województwa Zachodniopomorskiego</t>
  </si>
  <si>
    <t>Festiwal  Tradycji Pomorza Zachodniego</t>
  </si>
  <si>
    <t xml:space="preserve">Realizacja operacji przyczyni się do rozwoju współpracy regionalnej i budowania partnerskich relacji ze społecznością lokalną. Zachowane i wypromowane zostanie dziedzictwo kulturowe, kulinarne i przyrodnicze na obszarach wiejskich. </t>
  </si>
  <si>
    <t>Przeprowadzenie kilkudniowego wydarzenia o charakterze plenerowym z elementami warsztatowymi. Dodatkowo planuje się realizacje wykładów o tematyce europejskiej oraz zorganizowanie konkursów kulinarnych.</t>
  </si>
  <si>
    <t>seminarium/konkurs/impreza plenerowa</t>
  </si>
  <si>
    <t>rolnicy, członkinie KGW z obszaru województwa zachodniopomorskiego, lokalni liderzy wiejscy w tym przedstawiciele LGD</t>
  </si>
  <si>
    <t>Festiwal Wina Pomorza Zachodniego</t>
  </si>
  <si>
    <t>Prezentacja potencjału województwa zachodniopomorskiego w zakresie oferty enoturystyki, upowszechniania dziedzictwa i kultury winiarskiej oraz promocji produktów regionalnych. Dostarczenie oraz upowszechnianie nowych rozwiązań i wiedzy we współpracy z uczelniami wyższymi</t>
  </si>
  <si>
    <t xml:space="preserve">Przeprowadzenie wykładów szkoleniowych dla zainteresowanych osób na tematy enologiczne. Zorganizowanie sieci punktów wystawowych (domków wystawienniczych) promujących produkty winiarskie z Pomorza Zachodniego. </t>
  </si>
  <si>
    <t>seminarium szkoleniowe</t>
  </si>
  <si>
    <t>Zwiedzający stoiska wystawiennicze producentów win regionalnych, lokalnych wytwórców produktów tradycyjnych, regionalnych i ekologicznych Pomorza Zachodniego na imprezie plenerowej, potencjalni kontrahenci wystawców</t>
  </si>
  <si>
    <t>Wojewódzkie Dni Pszczelarza</t>
  </si>
  <si>
    <t>Celem operacji jest dostarczenie oraz upowszechnianie nowych rozwiązań i wiedzy we współpracy z uczelniami wyższymi i doradztwem rolniczym.</t>
  </si>
  <si>
    <t>Przeprowadzenie wykładów szkoleniowych dla zainteresowanych osób o tematyce pszczelarskiej.</t>
  </si>
  <si>
    <t>Impreza plenerowa/wykład</t>
  </si>
  <si>
    <t>Pszczelarze, osoby zawodowo i hobbystycznie zajmujące się prowadzeniem pasiek o różnej skali produkcji z terenu województwa zachodniopomorskiego, rolnicy</t>
  </si>
  <si>
    <t>Celem operacji jest nabycie umiejętności rozpoznawania objawów klinicznych chorób pszczół, stawianie prawidłowej diagnozy oraz zwalczania określonych jednostek chorobowych</t>
  </si>
  <si>
    <t>Pszczelarze zajmujący się prowadzeniem pasiek o różnej skali produkcji</t>
  </si>
  <si>
    <t xml:space="preserve"> Forum Kół Gospodyń Wiejskich Pomorza Zachodniego</t>
  </si>
  <si>
    <t>Celem organizacji wydarzenia jest podtrzymywanie tradycji narodowej, pielęgnowania polskości, rozwoju świadomości narodowej, obywatelskiej i kulturowej oraz wspomagania rozwoju wspólnot i społeczności regionalnych oraz wspieranie aktywności społecznej i promocja integracji wewnętrznej i międzypokoleniowej członków Kół Gospodyń Wiejskich.</t>
  </si>
  <si>
    <t xml:space="preserve">Organizacja dwudniowej konferencji </t>
  </si>
  <si>
    <t>członkowie KGW z obszaru Pomorza Zachodniego</t>
  </si>
  <si>
    <t xml:space="preserve">Zachodniopomorski Kongres Sołtysów </t>
  </si>
  <si>
    <t xml:space="preserve">Celem operacji jest wspieranie rozwoju obszarów wiejskich poprzez aktywizację osób pełniących funkcję sołtysów, ułatwianie  wymiany wiedzy pomiędzy uczestnikami wydarzenia, promocję tradycji ludowej i dziedzictwa kulturowego wsi. </t>
  </si>
  <si>
    <t>Organizacja dwudniowego kongresu dla sołtysów Pomorza Zachodniego</t>
  </si>
  <si>
    <t>osoby pełniące funkcje sołtysów z obszaru województwa</t>
  </si>
  <si>
    <t xml:space="preserve"> Jarmark Jakubowy</t>
  </si>
  <si>
    <t>Promocja produktów tradycyjnych i regionalnych producentów z województwa zachodniopomorskiego</t>
  </si>
  <si>
    <t>Organizacja sieci stoisk wystawienniczych dla lokalnych producentów produktów tradycyjnych, regionalnych i ekologicznych</t>
  </si>
  <si>
    <t>Operacja o charakterze promocyjno-wystawienniczym</t>
  </si>
  <si>
    <t>Zwiedzający stoiska wystawiennicze lokalnych wytwórców produktów tradycyjnych, regionalnych i ekologicznych Pomorza Zachodniego na imprezie plenerowej, potencjalni kontrahenci wystawców</t>
  </si>
  <si>
    <t>Dożynki Wojewódzkie</t>
  </si>
  <si>
    <t>Przeprowadzenie kilkudniowego wydarzenia o charakterze plenerowym z elementami warsztatowymi. Dodatkowo planuje się realizacje wykładów o tematyce rolniczej oraz zorganizowanie konkursów kulinarnych.</t>
  </si>
  <si>
    <t>wykłady/konkurs/impreza plenerowa</t>
  </si>
  <si>
    <t xml:space="preserve">rolnicy, członkinie KGW z obszaru województwa zachodniopomorskiego, lokalni liderzy wiejscy </t>
  </si>
  <si>
    <t>Targi Rolne "Agro Pomerania" w Barzkowicach</t>
  </si>
  <si>
    <t>Poradnik Sołtysa</t>
  </si>
  <si>
    <t>Wykonanie publikacji o charakterze informacyjno-promocyjnym</t>
  </si>
  <si>
    <t xml:space="preserve"> materiał drukowany</t>
  </si>
  <si>
    <t>Sołtysi i członkowie rad sołeckich</t>
  </si>
  <si>
    <t>Promocja regionu</t>
  </si>
  <si>
    <t xml:space="preserve">Celem operacji będzie zachowania dziedzictwa kulturowego wsi, tradycji rolniczych, promocja wsi i pracy jej mieszkańców, a także lokalnych i tradycyjnych produktów żywnościowych. </t>
  </si>
  <si>
    <t xml:space="preserve">Operacja obejmuje organizację wydarzenia pn. "Pomorskie Święto Plonów - Dożynki Wojewódzkie", które zostanie zorganizowane w formie imprezy plenerowej.  Wydarzenie to jest formą zachowania dziedzictwa kulturowego regionu, poprzez prezentację lokalnych tradycji i folkloru. Podczas imprezy odbędzie się konkurs na tradycyjny wieniec dożynkowy. Dla lokalnych producentów, rolników, kół gospodyń wiejskich zapewnione zostaną stoiska wystawiennicze w celu umożliwienia promocji swoich produktów  – lokalnej żywności, potraw, wyrobów rękodzielniczych.  Zaplanowane w ramach operacji działania wpłyną na zwiększenie aktywności społecznej i kulturalnej mieszkańców wsi województwa pomorskiego, sprzyjać będą wymianie doświadczeń, nawiązywaniu kontaktów oraz wzmacnianiu identyfikacji lokalnej żywności wysokiej jakości oraz  rodzimych produktów.  Zaplanowane zadania posłużą również  prezentacji osiągnieć rolników i promocji pomorskiej wsi. Promocja żywności wysokiej jakości ma zachęcić konsumentów do spożywania tradycyjnych  i lokalnych produktów żywnościowych pochodzących z najbliższego otoczenia.                        </t>
  </si>
  <si>
    <t>Impreza regionalna</t>
  </si>
  <si>
    <t>Liczba imprez regionalnych</t>
  </si>
  <si>
    <t>mieszkańcy obszarów wiejskich województwa pomorskiego; wystawcy: producenci lokalnych wyrobów żywnościowych, w tym produktów tradycyjnych, przedstawiciele firm gastronomicznych, lokalni przedsiębiorcy związani z sektorem rolno-spożywczym, członkowie sieci dziedzictwo kulinarne; rolnicy, KGW</t>
  </si>
  <si>
    <t>Samorząd Województwa Pomorskiego</t>
  </si>
  <si>
    <t>Liczba uczestników imprez regionalnych</t>
  </si>
  <si>
    <t>Liczba dni imprez regionalnych</t>
  </si>
  <si>
    <t>dni</t>
  </si>
  <si>
    <t>Liczba konkursów</t>
  </si>
  <si>
    <t>Liczba uczestników konkursu</t>
  </si>
  <si>
    <t>Celem operacji będzie wspieranie wymiany doświadczeń oraz dobrych praktyk w branży rolniczej oraz nawiązanie partnerstw/współpracy.</t>
  </si>
  <si>
    <t>Liczba wyjazdów studyjnych krajowych</t>
  </si>
  <si>
    <t>rolnicy, branża okołorolnicza, sektor rolno-spożywczy</t>
  </si>
  <si>
    <t>Liczba uczestników wyjazdów studyjnych krajowych</t>
  </si>
  <si>
    <t>Liczba dni wyjazdów studyjnych krajowych</t>
  </si>
  <si>
    <t>Liczba wyjazdów studyjnych zagranicznych</t>
  </si>
  <si>
    <t>Liczba uczestników wyjazdów studyjnych zagranicznych</t>
  </si>
  <si>
    <t>Liczba dni wyjazdów studyjnych zagranicznych</t>
  </si>
  <si>
    <t>Usługi cyfrowe w rolnictwie</t>
  </si>
  <si>
    <t>Celem operacji będzie przekazanie wiedzy na temat nowych usług cyfrowych w rolnictwie, ich zastosowaniu i korzyściach w kontekście prowadzenia działalności rolniczej.</t>
  </si>
  <si>
    <t>Operacja zostanie zrealizowana poprzez organizację cyklu warsztatów/szkoleń /innych form szkoleniowych. Tematyka operacji dotyczyć będzie nowych cyfrowych usług w rolnictwie oraz ukazanie korzyści z ich wprowadzenia w prowadzeniu działalności rolniczej. Powyższe formy realizacji operacji będą służyć przekazaniu wiedzy oraz zwiększeniu świadomości uczestników operacji w obliczu postępujących  zmian.</t>
  </si>
  <si>
    <t>rolnicy, przedsiębiorcy z branży rolniczej</t>
  </si>
  <si>
    <t>Liczba uczestników szkoleń</t>
  </si>
  <si>
    <t>Sympozjum Wsi Pomorskiej</t>
  </si>
  <si>
    <t>Celem operacji będzie przekazanie wiedzy na temat ochrony rolnictwa i  środowiska w obliczu zmian klimatycznych oraz rozwoju pomorskiego rolnictwa w dobie globalizacji rynków rolnych</t>
  </si>
  <si>
    <t>Operacja zostanie zrealizowana poprzez organizację konferencji (sympozjum). Tematyka spotkania dotyczyć będzie zmian klimatycznych, sposobów przeciwdziałania i ograniczania ich skutków w rolnictwie pomorskim, rozwoju rolnictwa i ochrony środowiska  zgodnie z polityką "zielonego ładu", a także dostosowania pomorskiego rolnictwa i wdrożenia odpowiednich rozwiązań w związku z globalizacją rynków rolnych. Powyższa forma realizacji operacji będzie służyć przekazaniu wiedzy oraz zwiększeniu świadomości  uczestników operacji w obliczu postępujących  zmian klimatycznych i  globalizacji rynków rolnych.</t>
  </si>
  <si>
    <t>rolnicy, przedstawiciele branżowych związków rolniczych, przedstawiciele szkół rolniczych, jst., podmioty działające na rzecz rozwoju obszarów wiejskich</t>
  </si>
  <si>
    <t>Liczba osób</t>
  </si>
  <si>
    <t>Edukacja prozdrowotna dla dzieci i młodzieży</t>
  </si>
  <si>
    <t>Celem operacji będzie przekazanie wiedzy na temat zasad zdrowego żywienia wśród dzieci i młodzieży oraz zachęcenie, uświadomienie i pomoc w przyswojeniu wiedzy z zakresu zdrowego żywienia.</t>
  </si>
  <si>
    <t>Operacja będzie polegała na zorganizowaniu warsztatów lub/i kampania promocyjnej w postaci filmu promocyjnego  skierowanych/go do dzieci i młodzieży szkolnej z zakresu zdrowego żywienia. Zaplanowane formy realizacji operacji posłużą do wzbogacenia i uporządkowania wiedzy z zakresu prawidłowego żywienia dzieci oraz ukazania różnorodności dostępnych produktów rolnych. Tematyka spotkań zwracać będzie szczególną uwagę na kwestie wartości odżywczych produktów spożywczych z uwzględnieniem kwestii ograniczenia strat ilościowych żywności.</t>
  </si>
  <si>
    <t>Spot filmowy w internecie</t>
  </si>
  <si>
    <t>Liczba filmów</t>
  </si>
  <si>
    <t>Dzieci i młodzież z obszarów wiejskich</t>
  </si>
  <si>
    <t>Oglądalność spotu filmowego</t>
  </si>
  <si>
    <t>Szkolenia</t>
  </si>
  <si>
    <t>V, I</t>
  </si>
  <si>
    <t>Celem operacji jest podniesienie świadomości społecznej o roli odnawialnych źródeł energii i budowanie świadomości społeczeństwa dot. zrównoważonego bezpieczeństwa energetycznego</t>
  </si>
  <si>
    <t>Operacja będzie polegała na zorganizowaniu cyklu spotkań skierowanych do mieszkańców wsi i rolników. Spotkania będą poświęcone tematyce odnawialnych źródeł energii, w szczególności wykorzystywanie fotowoltaiki w gospodarstwie i domu. W trakcie spotkań będą również przedstawione korzyści tego rozwiązania dla środowiska i inwestora. Poruszane zagadnienia będą dotyczyć założeń polityki klimatycznej UE, odnawialnych źródeł energii oraz wsparcia działań dot. OZE w ramach PROW.</t>
  </si>
  <si>
    <t xml:space="preserve">Mieszkańcy obszarów wiejskich  </t>
  </si>
  <si>
    <t>Efektywne zarządzanie odpadami - zero waste w domu i w ogrodzie</t>
  </si>
  <si>
    <t>Celem operacji jest wykreowanie postaw ekologicznych wśród mieszkańców obszarów wiejskich oraz podniesienie świadomości społecznej na temat gospodarowania odpadami oraz propagowanie idei zero waste</t>
  </si>
  <si>
    <t>W ramach operacji zaplanowano zorganizowanie cyklu warsztatów skierowanych do KGW i kobiet z obszarów wiejskich. Warsztaty poświęcone będą tematyce zarządzania odpadami w ogrodnictwie, kosmetologii, medycynie naturalnej i życiu codziennym. Cykl warsztatów zostanie podzielony na część teoretyczną i praktyczną. W części teoretycznej warsztatów będą poruszane m.in. zagadnienia dot. technologii sortowania i recyklingu odpadów. W części praktycznej powstaną praktyczne przedmioty codziennego użytku.</t>
  </si>
  <si>
    <t>Mieszkańcy obszarów wiejskich w szczególności kobiety, KGW</t>
  </si>
  <si>
    <t>IV</t>
  </si>
  <si>
    <t>Gospodarowanie zasobami wodnymi w leśnictwie</t>
  </si>
  <si>
    <t>Celem operacji jest podniesienie świadomości społecznej dot. interakcji pomiędzy lasem a wodą w dobie zmian klimatycznych (susze) oraz gospodarowania zasobami wodnymi w obszarach leśnych</t>
  </si>
  <si>
    <t>W ramach przedmiotowej operacji zaplanowano zorganizowanie konferencji dla leśników i jednostek zarządzających zasobami wodnymi w województwie pomorskim, oraz konkursu dla dzieci i młodzieży. W trakcie konferencji zostaną poruszane zagadnienia dot. małej retencji, racjonalnego gospodarowania zasobami wodnymi w leśnictwie oraz relacji między gospodarką leśną a gospodarką wodną. Konkurs skierowany będzie do dzieci i młodzieży, a tematyką będzie obejmował popularyzację wiedzy nt. roli jaką odgrywają lasy w obiegu wody w przyrodzie.</t>
  </si>
  <si>
    <t>Jednostki zarządzające zasobami wodnymi i leśnymi, jst, podmioty działające na rzecz rozwoju obszarów wiejskich.</t>
  </si>
  <si>
    <t>Liczba uczestników</t>
  </si>
  <si>
    <t xml:space="preserve"> Dzieci i młodzież w wieku szkolnym. </t>
  </si>
  <si>
    <t>Publikacja - Dobre praktyki PROW 2014-2020 w zakresie operacji typu Inwestycje w obiekty pełniące funkcje kulturalne w ramach działania Podstawowe usługi i odnowa wsi na obszarach wiejskich</t>
  </si>
  <si>
    <t>Celem operacji jest wzrost świadomości społeczeństwa w obszarze polityki rozwoju obszarów wiejskich w zakresie przedsięwzięć mających wpływ na rozwój  tych obszarów poprzez zaprezentowanie przykładów wykorzystania funduszy UE.  Działanie zrealizuje cel jakim jest gromadzenie i upowszechnianie przykładów operacji sfinansowanych i zrealizowanych w ramach PROIW w dziedzinie wsparcia inwestycji w obiekty kultury na obszarach wiejskich regionu świętokrzyskiego</t>
  </si>
  <si>
    <t xml:space="preserve"> W ramach operacji wydana zostanie publikacja obrazująca przemiany na obszarach wiejskich w zakresie inwestycji w obiekty pełniące funkcje kulturalne (m.in. świetlice i domy kultury)realizowane w okresie wdrażania PROW na lata 2014 - 2020. Publikacja ma służyć upowszechnianiu wiedzy o zrealizowanych projektach wpływających na polepszenie warunków na obszarach wiejskich poprzez  analizę lokalizacji obiektów pełniących funkcje kulturalne na obszarach wiejskich</t>
  </si>
  <si>
    <t>Mieszkańcy województwa świętokrzyskiego</t>
  </si>
  <si>
    <t>II-IV kw.</t>
  </si>
  <si>
    <t>"Wiedza o regionie podstawą zmian wdrażanych na obszarach wiejskich"</t>
  </si>
  <si>
    <t>Celem realizowanej operacji jest zapoznanie się z różnymi sposobami wdrażania oddolnych inicjatyw z zakresu rozwoju obszarów wiejskich i rolnictwa w tym hodowli w zakresie ras tzw. rodzimych, które stanowią o charakterze danego obszaru oraz produkcji rolniczej i przetwórczej charakterystycznej dla danego regionu, która wpływają na budowanie lokalnej marki regionu.  Pozwoli również na zapoznanie się z produktami turystyki wiejskiej i agroturystyki. Umożliwi zapoznanie się z możliwościami implementacji wykorzystania potencjału lokalnego w rozwoju obszarów wiejskich poprzez między innymi ukierunkowanie na rozwój upraw i przetwórstwo artykułów rolnictwa ekologicznego, oraz hodowli ras tzw. rodzimych i wykorzystania tych elementów w budowaniu lokalnych strategii rozwoju tychże obszarów.</t>
  </si>
  <si>
    <t>II-IV kw</t>
  </si>
  <si>
    <t>Publikacja - Dobre praktyki PROW 2014-2020 - realizacja LSR-ów przez LGD województwa Świętokrzyskiego</t>
  </si>
  <si>
    <t>Celem realizowanej operacji jest zapoznanie się z różnymi sposobami wdrażania oddolnych inicjatyw z zakresu rozwoju obszarów wiejskich w tym rolnictwa w zakresie odnawialnych źródeł energii</t>
  </si>
  <si>
    <t>I-II kw</t>
  </si>
  <si>
    <t>Udział w Targach "Smaki Regionów" w Poznaniu</t>
  </si>
  <si>
    <t xml:space="preserve">Celem operacji jest promowanie  wsi jako miejsca do życia i rozwoju zawodowego, a także zwiększenie udziału zainteresowanych stron we wdrażaniu inicjatyw na rzecz rozwoju obszarów wiejskich. Działania zmierzające do włączenia społecznego przyczyniają się także do zmniejszenia ubóstwa oraz rozwoju gospodarczego na terenach wiejskich. </t>
  </si>
  <si>
    <t>W ramach operacji zostanie zorganizowany udział w Targach  "Smaki Regionów" w Poznaniu</t>
  </si>
  <si>
    <t>Targi</t>
  </si>
  <si>
    <t>sztuka              
osoba</t>
  </si>
  <si>
    <t>Producenci produktów i artykułów ekologicznych, tradycyjnych, regionalnych i lokalnych</t>
  </si>
  <si>
    <t>Dobre praktyki Programu Rozwoju Obszarów Wiejskich na lata  2014-2020 w województwie świętokrzyskim - LGD.</t>
  </si>
  <si>
    <t>Rozpowszechnianie przykładów operacji zrealizowanych w ramach priorytetów Programu Rozwoju Obszarów Wiejskich, aktywizacja mieszkańców obszarów wiejskich w celu tworzenia partnerstw na rzecz realizacji projektów nakierowanych na rozwój tych obszarów. Film promocyjny będzie prezentował przykłady dobrych praktyk PROW 2014-2020, pokazując projekty już zakończone, promujące działalności Lokalnych Grup Działania w województwie świętokrzyskim w zakresie wdrażania Lokalnych Strategii Rozwoju.</t>
  </si>
  <si>
    <t>Projekt obejmuje nagranie filmów dotyczących projektów realizowanych w ramach LSR przez LGDy</t>
  </si>
  <si>
    <t>Udział w Targach "Atrakcje Regionów" w Chorzowie</t>
  </si>
  <si>
    <t xml:space="preserve">Celem operacji jest promowanie  wsi jako miejsca do życia i wypoczynku a także zwiększenie udziału zainteresowanych stron we wdrażaniu inicjatyw na rzecz rozwoju obszarów wiejskich. </t>
  </si>
  <si>
    <t>W ramach operacji zostanie zorganizowany udział w Targach  "Atrakcje Regionów" w Chorzowie</t>
  </si>
  <si>
    <t xml:space="preserve">Gospodarstwa agroturystyczne, Producenci produktów i artykułów ekologicznych, tradycyjnych, regionalnych i lokalnych </t>
  </si>
  <si>
    <t xml:space="preserve">Konferencja Pszczelarska </t>
  </si>
  <si>
    <t xml:space="preserve">Promocja i rozwój pszczelarstwa na ziemi świętokrzyskiej. Celem bezpośrednim jest edukacja osób zainteresowanych tematyką pszczelarstwa w zakresie apiterapii (pszczołolecznictwo, właściwości produktów pszczelich i ich zastosowanie). </t>
  </si>
  <si>
    <t xml:space="preserve">Organizacja Konferencji Pszczelarskiej </t>
  </si>
  <si>
    <t>mieszkańcy obszarów wiejskich (m.in. pszczelarze i rolnicy) z terenu województw świętokrzyskiego i sąsiednich</t>
  </si>
  <si>
    <t xml:space="preserve">"Wiedza o regionie podstawą rozwoju obszarów wiejskich" </t>
  </si>
  <si>
    <t xml:space="preserve">Upowszechnianie wiedzy na temat dobrych praktyk przedsięwzięć realizowanych na obszarach wiejskich, m.in.  w zakresie efektów wdrażania PROW 2014-2020,  prowadzenia pozarolniczej działalności gospodarczej  oraz inteligentnych wiosek. </t>
  </si>
  <si>
    <t xml:space="preserve">samorządowcy, w tym przedstawiciele Urzędu Marszałkowskiego,  przedstawiciele LGD oraz instytucji zaangażowanych w rozwój obszarów wiejskich lub zaangażowane bezpośrednio w realizację i wdrażanie PROW 2014-2020 </t>
  </si>
  <si>
    <t xml:space="preserve">Dobre praktyki Programu Rozwoju Obszarów Wiejskich na lata  2014-2020 w województwie świętokrzyskim - </t>
  </si>
  <si>
    <t>Rozpowszechnianie przykładów operacji zrealizowanych w ramach priorytetów Programu Rozwoju Obszarów Wiejskich. Film informacyjny będzie prezentował przykłady dobrych praktyk PROW 2014-2020 dotyczących działania Scalanie gruntów</t>
  </si>
  <si>
    <t>Projekt obejmuje nagranie filmu informacyjnego dotyczących projektów realizowanych w działania Scalanie gruntów</t>
  </si>
  <si>
    <t>Wydawnictwo - Dziedzictwo Kulinarne Świętokrzyskie - w języku polskim i angielskim</t>
  </si>
  <si>
    <t>Członkowie lokalnych grup działania oraz przedstawiciele instytucji i organizacji zaangażowanych w rozwój obszarów wiejskich wdrażający inicjatywę LEADER</t>
  </si>
  <si>
    <t>Konkurs kulinarny</t>
  </si>
  <si>
    <t xml:space="preserve">Celem jest upowszechnianie walorów zdrowotnych i smakowych potraw województwa świętokrzyskiego w tym z gęsiny w ofercie żywieniowej gospodarstw agroturystycznych, mieszkańców i poszerzenie ofert restauratorów oraz propagowanie produktu regionalnego oraz zachęcenie mieszkańców regionu do zmiany nawyków żywieniowych. </t>
  </si>
  <si>
    <t xml:space="preserve">Razem </t>
  </si>
  <si>
    <t>Szkolenie dla Lokalnych Grup Działania</t>
  </si>
  <si>
    <t>Wczoraj, dziś i jutro pszczelarstwa na podkarpaciu</t>
  </si>
  <si>
    <t>Moja Smart Wieś Podkarpacka</t>
  </si>
  <si>
    <t>Promocja podkarpackich produktów wysokiej jakości podczas Międzynarodowych Targów Wyrobów Spożywczych Polagra Food w Poznaniu</t>
  </si>
  <si>
    <t>EKOGALA - międzynarodowe targi produktów i żywności wysokiej jakości</t>
  </si>
  <si>
    <t>Podniesienie poziomu wiedzy w zakresie projektów zrealizowanych w ramach priorytetów PROW</t>
  </si>
  <si>
    <t>Przedmiotem operacji jest zorganizowanie wyjazdu studyjnego na terenie Polski, mającego na celu prezentację operacji zrealizowanych  w ramach priorytetów PROW. Realizacja operacji ma także na celu podniesienie poziomu wiedzy w zakresie realizowania projektów. Wpłynie także na podniesienie jakości realizacji Programu.</t>
  </si>
  <si>
    <t>wyjazd studyjny</t>
  </si>
  <si>
    <t>Liczba wyjazdów studyjnych</t>
  </si>
  <si>
    <t>Partnerzy KSOW, przedstawiciele instytucji działających na rzecz rozwoju obszarów wiejskich, pracownicy Lokalnych Grup Działania</t>
  </si>
  <si>
    <t>Samorząd Województwa Podkarpackiego</t>
  </si>
  <si>
    <t>osób</t>
  </si>
  <si>
    <t>Celem operacji jest wsparcie lokalnych grup działania w zakresie wykonywanych przez nie zadań, związanych z realizacją Lokalnych Strategii Rozwoju w szczególności doradztwa na rzecz potencjalnych wnioskodawców i prowadzenia oceny operacji.</t>
  </si>
  <si>
    <t>W ramach operacji zostanie zorganizowane szkolenie  na temat przygotowania się LGD do nowej perspektywy finansowej</t>
  </si>
  <si>
    <t>pracownicy Lokalnych Grup Działania</t>
  </si>
  <si>
    <t xml:space="preserve"> liczba uczestników szkolenia</t>
  </si>
  <si>
    <t>osoby</t>
  </si>
  <si>
    <t>Konferencja dotycząca scalania gruntów.</t>
  </si>
  <si>
    <t>konferencja, konkurs</t>
  </si>
  <si>
    <t>przedstawiciele instytucji działających na rzecz rozwoju obszarów wiejskich</t>
  </si>
  <si>
    <t>Celem operacji jest wspieranie pszczelarstwa jako jednego z atutów naszego regionu, odznaczającego się  wielką popularnością, tradycyjnym prowadzeniem gospodarki  pasiecznej oraz ogromnym zaangażowaniem pszczelarzy w pozyskiwanie  różnych gatunków  miodów najwyższej jakości, które są szansą na pokazanie tożsamości regionu i zachowanie dziedzictwa  kulinarnego. Realizacja operacji przyczyni się do wymiany wiedzy, doświadczeń i dobrych praktyk.</t>
  </si>
  <si>
    <t>W ramach operacji zostanie zorganizowana konferencja dla pszczelarzy z województwa podkarpackiego, zostaną rozstrzygnięte konkursy z, a także przygotowane zostaną stoiska z produktami pszczelimi oraz degustacja produktów przygotowanych na bazie miodu.</t>
  </si>
  <si>
    <t>Ogół społeczeństwa, pszczelarze (wytwórcy) oraz podmioty zainteresowane produktami pszczelimi i miodem.</t>
  </si>
  <si>
    <t xml:space="preserve"> liczba konkursów</t>
  </si>
  <si>
    <t>liczba wyróżnionych</t>
  </si>
  <si>
    <t>Celem operacji będzie wyłonienie i nagrodzenie tych wsi województwa podkarpackiego, które spełniać będą określone przez Instytut Rozwoju Wsi i Rolnictwa Polskiej Akademii Nauk obszary działań inteligentnych, w trzech głównych dziedzinach inteligentnych rozwiązań.</t>
  </si>
  <si>
    <t>W ramach operacji zorganizowany zostanie konkurs, w wyniku którego wyłonione zostaną i nagrodzone podkarpackie smart village wraz z konferencją promującą zwycięzców i wymianą wiedzy, doświadczeń i dobrych praktyk.</t>
  </si>
  <si>
    <t>konkurs, konferencja</t>
  </si>
  <si>
    <t xml:space="preserve">liczba konkursów </t>
  </si>
  <si>
    <t>Społeczność wiejska województwa podkarpackiego</t>
  </si>
  <si>
    <t>Grupy producenckie szansą na rozwój przedsiębiorczości na obszarach wiejskich.</t>
  </si>
  <si>
    <t>Przedmiotem operacji jest zorganizowanie wyjazdu studyjnego zagranicznego (Włochy) mającego na celu wymianę dobrych praktyk w zakresie rozwoju obszarów wiejskich, a w szczególności wspierania współpracy w sektorze rolnym i realizacji przez rolników wspólnych inwestycji</t>
  </si>
  <si>
    <t>III, IV</t>
  </si>
  <si>
    <t>liczba uczestników wyjazdu</t>
  </si>
  <si>
    <t xml:space="preserve"> Targi od lat są miejscem prezentacji i promocji podkarpackiej żywności tradycyjnej regionalnej i ekologicznej to wyjątkowe wydarzenie dla osób, które cenią produkty od lokalnych dostawców oraz odżywiają się zdrowo. Targi dają możliwość poznania wszystkich regionalnych potraw i produktów, stanowiących dziedzictwo kulinarne regionu W czasie trwania targów odbędzie się także wręczenie najwyższego odznaczenia Statuetki „ Perła” dla produktu tradycyjnego. Województwo prezentować będzie na targach dorobek kulturowy regionu, produkty wpisane na listę produktów tradycyjnych , produkty regionalne oraz produkty oznaczone Chronioną Nazwa Pochodzenia</t>
  </si>
  <si>
    <t>W ramach operacji zapewnione zostanie stoisko wystawiennicze, przejazd i pobyt uczestników targów oraz zapewnienie produktów do prezentacji podczas targów.</t>
  </si>
  <si>
    <t>stoisko wystawiennicze</t>
  </si>
  <si>
    <t>Celem targów jest  promocja produktów i żywności wysokiej jakości, tj. produktów ekologicznych oraz wpisanych na listę Ministra Rolnictwa i Rozwoju Wsi. Targi to doskonała okazja do nawiązywania kontaktów handlowych pomiędzy wytwórcami i dystrybutorami żywności oraz produktów ekologicznych, zapoznania się z nowymi trendami i technologiami w branży oraz wzajemną wymianą doświadczeń.</t>
  </si>
  <si>
    <t xml:space="preserve">W ramach operacji zostaną zorganizowane międzynarodowe targi produktów i żywności wysokiej jakości, podczas których promować się będą polscy i zagraniczni producenci. Organizowane targi to okazja do zaprezentowania się podmiotów związanych z wytwarzaniem i obrotem produktami i żywnością wysokiej jakości, rozumianą jako certyfikowana żywność ekologiczna, produkty tradycyjne wpisane na Listę Produktów Tradycyjnych oraz przedstawicieli prezentujących idee turystyki wiejskiej i agroturystyki. </t>
  </si>
  <si>
    <t xml:space="preserve">liczba targów </t>
  </si>
  <si>
    <t>Ogół społeczeństwa, wytwórcy z polski i z zagranicy oraz podmioty zainteresowane produktem ekologicznym i tradycyjnym.</t>
  </si>
  <si>
    <t>sztuki</t>
  </si>
  <si>
    <t>Organizacja konkursu pn. Laur Agrobiznesu 2024</t>
  </si>
  <si>
    <t>Celem konkursu jest wyróżnienie najbardziej aktywnych osób związanych zawodowo z rolnictwem, rybactwem, sektorem rolno-spożywczym funkcjonujących na terenie województwa warmińsko-mazurskiego, w tym przedsiębiorców/osób z otoczenia rolnictwa wyróżniających się doskonałą organizacją gospodarowania, stosowaniem nowoczesnych technologii przy zachowaniu zasad ochrony środowiska przyrodniczego, ponadprzeciętną aktywnością zawodową charakteryzujących się wysokim poziomem produkcji rolniczej lub wytwarzania wysokiej jakości rolniczych surowców żywnościowych i żywności.</t>
  </si>
  <si>
    <t>W ramach realizacji operacji zostanie zorganizowany konkurs pn. Laur Agrobiznesu 2024</t>
  </si>
  <si>
    <t>Rolnicy, podmioty działające w sektorze rolno-spożywczym</t>
  </si>
  <si>
    <t>Urząd Marszałkowski Województwa Warmińsko-Mazurskiego w Olsztynie</t>
  </si>
  <si>
    <t>Udział w targach "Smaki Regionów" w Poznaniu</t>
  </si>
  <si>
    <t>Celem realizacji operacji jest promocja i wsparcie sektora żywności regionalnej, tradycyjnej i naturalnej w województwie warmińsko-mazurskim.</t>
  </si>
  <si>
    <t>W ramach operacji zostanie zorganizowane stoisko promocyjne na targach</t>
  </si>
  <si>
    <t>Producenci i przetwórcy regionalnej żywności z województwa warmińsko-mazurskiego</t>
  </si>
  <si>
    <t>Targi żywności regionalnej, naturalnej i tradycyjnej</t>
  </si>
  <si>
    <t>W ramach operacji zostaną zorganizowane targi żywności regionalnej, naturalnej i tradycyjnej  wspierające  producentów żywności naturalnej i tradycyjnej oraz promujące markę kulinarną Warmii i Mazur.</t>
  </si>
  <si>
    <t>Producenci i przetwórcy regionalnej żywności naturalnej, tradycyjnej, regionalnej, restauratorzy z województwa warmińsko-mazurskiego, ogół społeczeństwa</t>
  </si>
  <si>
    <t xml:space="preserve">liczba stoisk wystawienniczych </t>
  </si>
  <si>
    <t>Wyjazd studyjny dot. wspierania producentów żywności naturalnej i tradycyjnej</t>
  </si>
  <si>
    <t>Celem realizacji operacji jest organizacja wizyty studyjnej producentów i przetwórców żywności naturalnej, tradycyjnej, lokalnej, regionalnej w celu zwiększenia poziomu wiedzy uczestników w obszarze małego przetwórstwa oraz wymiany doświadczeń w rozwijaniu krótkich łańcuchów dostaw.</t>
  </si>
  <si>
    <t>W ramach realizacji operacji zostanie zorganizowany wyjazd studyjny</t>
  </si>
  <si>
    <t xml:space="preserve">liczba wyjazdów                          </t>
  </si>
  <si>
    <t xml:space="preserve">liczba uczestników </t>
  </si>
  <si>
    <t>min. 20 - max. 30</t>
  </si>
  <si>
    <t>Wyjazd studyjny zagraniczny w zakresie odnowy wsi</t>
  </si>
  <si>
    <t>Celem realizacji operacji jest wymiana wiedzy i  doświadczeń w zakresie odnowy wsi , dobrych praktyk rozwoju obszarów wiejskich, aktywizacji społeczności lokalnych.</t>
  </si>
  <si>
    <t>W ramach operacji zostanie zorganizowany zagraniczny wyjazd studyjny podnoszący kompetencje i wiedzę uczestników w zakresie działania instrumentów odnowy wsi oraz inspirujący do aktywizacji społeczności lokalnych w kierunkach odnowy wsi.</t>
  </si>
  <si>
    <t xml:space="preserve">liczba wyjazdów </t>
  </si>
  <si>
    <t>Sołtysi, liderzy grup odnowy wsi, koordynatorzy gminni, przedstawiciele samorządów</t>
  </si>
  <si>
    <t xml:space="preserve">III-V  </t>
  </si>
  <si>
    <t>min. 25 - max. 35</t>
  </si>
  <si>
    <t>Celem realizacji operacji jest poznanie dobrych praktyk związanych z funkcjonowaniem obszarów wiejskich. Operacja ma służyć upowszechnianiu wiedzy o zrealizowanych projektach wpływających na polepszenie warunków na obszarach wiejskich. Wyjazd studyjny umożliwi przeniesienie dobrych praktyk z innych regionów.</t>
  </si>
  <si>
    <t xml:space="preserve">W ramach realizacji operacji zostanie zorganizowany wyjazd zagraniczny </t>
  </si>
  <si>
    <t xml:space="preserve">Konferencja dla liderek wiejskich </t>
  </si>
  <si>
    <t>Celem realizacji operacji jest organizacja konferencji dla liderek wiejskich Warmii i Mazur w zakresie wymiany wiedzy i doświadczeń związanych z rozwojem obszarów wiejskich</t>
  </si>
  <si>
    <t>W ramach realizacji operacji zostanie zorganizowana konferencja</t>
  </si>
  <si>
    <t>KGW, stowarzyszenia, rolniczki, przedstawiciele samorządów, uczelni, instytucji z branży rolniczej i działających na obszarach wiejskich</t>
  </si>
  <si>
    <t>min. 80 - max. 120</t>
  </si>
  <si>
    <t>Konferencja dotycząca sytuacji rolnictwa i pszczelarstwa w regionie Warmii i Mazur.</t>
  </si>
  <si>
    <t>Celem realizacji operacji jest między innymi omówienie bieżącej sytuacji rolnictwa w regionie Warmii i Mazur  odniesieniu do bioróżnorodności, w tym  do roli pszczół w ekosystemie, wpływie na rolnictwo i życie konsumenta.</t>
  </si>
  <si>
    <t xml:space="preserve">W ramach realizacji operacji zostanie zorganizowana dwudniowa konferencja </t>
  </si>
  <si>
    <t>Przegląd zespołów folklorystycznych</t>
  </si>
  <si>
    <t>Celem operacji jest kultywowanie i promowanie tradycji i dziedzictwa kulturowego wsi oraz wymiana i upowszechnianie wiedzy nt. niematerialnych produktów lokalnych, tj. gwara, muzyka, taniec.</t>
  </si>
  <si>
    <t xml:space="preserve">W ramach realizacji operacji zostanie zorganizowany przegląd zespołów folklorystycznych wraz z partnerem KSOW - Zespołem Pieśni i Tańca "Warmia". Współorganizacja wydarzenia ma na celu zachowanie i promowanie dziedzictwa kulturowego, prezentację dorobku artystycznego zespołów ludowych, folklorystycznych oraz kapel. </t>
  </si>
  <si>
    <t>wydarzenie</t>
  </si>
  <si>
    <t>liczba wydarzeń</t>
  </si>
  <si>
    <t>Przedstawiciele KGW, sołectw, stowarzyszeń, ogół społeczeństwa</t>
  </si>
  <si>
    <t>Jarmark Wielkanocny</t>
  </si>
  <si>
    <t>Celem operacji jest aktywizacja mieszkańców obszarów wiejskich, promocja tradycji ludowej i dziedzictwa kulturowego wsi, pielęgnacja tradycji, pobudzanie inwencji i wyobraźni uczestników, wspieranie amatorskiej twórczości artystycznej na terenie województwa lubelskiego.</t>
  </si>
  <si>
    <t>impreza plenerowa - jarmark</t>
  </si>
  <si>
    <t>Województwo Lubelskie</t>
  </si>
  <si>
    <t>Kobieta Przedsiębiorcza</t>
  </si>
  <si>
    <t xml:space="preserve">Celem operacji jest wspieranie rozwoju obszarów wiejskich poprzez aktywizację mieszkańców wsi, ułatwianie  wymiany wiedzy pomiędzy uczestnikami wydarzenia, promocję tradycji ludowej i dziedzictwa kulturowego wsi. </t>
  </si>
  <si>
    <t>Koła Gospodyń Wiejskich, Stowarzyszenia, rolnicy, podmioty gospodarcze</t>
  </si>
  <si>
    <t>liczba uczestników warsztatu</t>
  </si>
  <si>
    <t xml:space="preserve">Kajakiem po Wieprzu </t>
  </si>
  <si>
    <t xml:space="preserve">Celem operacji jest informowanie uczestników o inwestycjach powstałych z PROW 2014-2020 i przedstawianie dobrych praktyk oraz  możliwościach pozyskania środków finansowych z programów unijnych. </t>
  </si>
  <si>
    <t xml:space="preserve">mieszkańcy obszarów wiejskich </t>
  </si>
  <si>
    <t>Lubelskie rowerowe z KSOW-em</t>
  </si>
  <si>
    <t>Jarmark Bożonarodzeniowy</t>
  </si>
  <si>
    <t>Uprawa i wykorzystanie ziół i warzyw mało znanych jako alternatywa dla małych gospodarstw</t>
  </si>
  <si>
    <t>Celem operacji jest wspieranie innowacji w rolnictwie, produkcji żywności, wymiana wiedzy na temat uprawy i wykorzystania ziół i warzyw mało znanych przede wszystkim w gospodarstwach małych, poszukujących alternatywnych źródeł dochodu. Celem operacji jest również wymiana wiedzy w obszarze łączenia się małych producentów na rzecz promocji własnych produktów - sieciowanie (wyjazd studyjny do Grecji). Operacja przyczyni się do nawiązania wielopodmiotowych kontaktów, które w przyszłości mogą owocować we wspólnie podjętych inicjatywach.</t>
  </si>
  <si>
    <t xml:space="preserve">Przedmiotem operacji jest organizacja dwóch krajowych szkoleń z wyjazdem studyjnym, organizacja wyjazdu studyjnego do Grecji w celu zapoznania się z uprawą ziół, ich wykorzystaniem oraz sprzedażą w ramach łączenia się producentów oraz opracowanie broszury tematycznej na temat uprawy wybranych gatunków ziół oraz warzyw mało znanych i ich wykorzystania. </t>
  </si>
  <si>
    <t>doradcy, rolnicy, mieszkańcy obszarów wiejskich, przedstawiciele nauki, inni zainteresowani tematyką</t>
  </si>
  <si>
    <t xml:space="preserve">Centrum Doradztwa Rolniczego w Brwinowie </t>
  </si>
  <si>
    <t>broszura</t>
  </si>
  <si>
    <t>liczba broszur</t>
  </si>
  <si>
    <t>Zapewnienie  bioróżnorodności poprzez zachowanie cennych siedlisk przyrodniczych i działania ukierunkowane na ich utrzymanie i ochronę.</t>
  </si>
  <si>
    <t xml:space="preserve">Celem operacji jest przekazanie niezbędnej wiedzy do realizacji działań ukierunkowanych na zapewnienie ochrony bioróżnorodności na siedliskach cennych przyrodniczo, tj. działań wpływających na optymalny stan siedlisk (działania ochronne, zachowanie uwilgotnienia siedlisk, ochrona przed gatunkami niepożądanymi, sposób użytkowania uzależniony od ochrony cennych gatunków). </t>
  </si>
  <si>
    <t xml:space="preserve">Operacja zostanie zrealizowana przez wykonanie szkoleń, w tym wyjazdowych dla uczestników z grupy docelowej oraz przygotowanie i wydrukowanie broszur tematycznych. </t>
  </si>
  <si>
    <t>mieszkańcy obszarów wiejskich, doradcy z ośrodków doradztwa rolniczego, izb rolniczych, prywatnych podmiotów doradczych, nauczyciele szkół rolniczych, przedstawiciele Instytutów, uczelni rolniczych, rolnicy</t>
  </si>
  <si>
    <t>Centrum Doradztwa Rolniczego w Brwinowie</t>
  </si>
  <si>
    <t>egzemplarz</t>
  </si>
  <si>
    <t>uczestnicy</t>
  </si>
  <si>
    <t xml:space="preserve">XXIV edycja Konkursu Sposób na Sukces </t>
  </si>
  <si>
    <t>Celem proponowanej operacji jest promocja: działań kreujących przedsiębiorczość na obszarach wiejskich, innowacyjności rozwiązań sprzyjających podnoszeniu jakości życia na obszarach wiejskich, działań na rzecz ograniczenia skutków niekorzystnych zmian klimatu, włączenia społecznego.</t>
  </si>
  <si>
    <t>W ramach operacji zostanie zrealizowany, zgodnie z Regulaminem, Konkurs Sposób na Sukces poprzez: ogłoszenie o naborze, zebranie zgłoszeń, wybór nominatów, wizytacje u nominatów, wybór laureatów i wyróżnionych, organizację gali finałowej. W ramach operacji zostanie zrealizowany: film prezentujący laureatów i wyróżnionych, wydawnictwo konkursowe oraz wyjazd studyjny. Operacja będzie prezentacją dobrych przykładów przedsiębiorczości na obszarach wiejskich oraz pozwoli na wymianę doświadczeń w tym zakresie.</t>
  </si>
  <si>
    <t>organizacja Konkursu
gala finałowa
broszura (katalog konkursu)
wyjazd studyjny krajowy
filmy o finalistach</t>
  </si>
  <si>
    <t>przedstawiciele: przedsiębiorców, podmiotów gospodarczych, ośrodków doradztwa rolniczego, mieszkańców obszarów wiejskich, instytucji publicznych, organizacji społecznych, samorządów, mediów skupionych wokół idei promocji i rozwoju przedsiębiorczości na obszarach wiejskich, organizatorów oraz partnerów konkursu</t>
  </si>
  <si>
    <t>gala finałowa</t>
  </si>
  <si>
    <t>film</t>
  </si>
  <si>
    <t>Współpraca międzysektorowa uwzględniająca polskie winiarstwo jako katalizator do działania</t>
  </si>
  <si>
    <t>Celem operacji jest rozwój postaw przedsiębiorczych mieszkańców obszarów wiejskich, ukierunkowany na współpracę między różnymi podmiotami aktywizującymi lokalne społeczeństwo ze szczególnym uwzględnieniem winiarstwa.</t>
  </si>
  <si>
    <t xml:space="preserve">Przedmiotem operacji jest  cykl szkoleń promujących  postawy w zakresie podejmowania współpracy między winiarzami a ich otoczeniem poprzez  zaprezentowanie  dobrych przykładów zarówno krajowych jak i zagranicznych z Węgier i Rumunii. Szkolenia będą uwzględniały również aspekty kompetencji miękkich koniecznych do podejmowania wspólnych działań. Zorganizowany zostanie cykl warsztatów wyjazdowych, w którym będą mogli wziąć udział mieszkańcy obszarów wiejskich, rolnicy, właściciele gospodarstw agroturystycznych, doradcy rolniczy. Warsztaty będą miały na celu pokazanie możliwości rozwoju i podejmowania współpracy pomiędzy winiarzami a innymi podmiotami działający na rzecz rozwoju przedsiębiorczości na obszarach wiejskich. </t>
  </si>
  <si>
    <t xml:space="preserve"> warsztaty wyjazdowe, zagraniczna wizyta studyjna</t>
  </si>
  <si>
    <t>mieszkańcy obszarów wiejskich, rolnicy, właściciele gospodarstw agroturystycznych, doradcy, osoby  zainteresowane podejmowaniem i rozwojem przedsiębiorczości na obszarach wiejskich oraz wdrażaniem innowacyjnych rozwiązań na obszarach wiejskich</t>
  </si>
  <si>
    <t>Centrum Doradztwa Rolniczego w Brwinowie, Oddział  w Krakowie</t>
  </si>
  <si>
    <t>zagraniczna wizyta studyjna</t>
  </si>
  <si>
    <t>Kobiecą dłonią, czyli rośliny wielofunkcyjne w rozwoju gospodarstw wiejskich</t>
  </si>
  <si>
    <t>Celem operacji jest zapewnienie zrównoważonego rozwoju dzięki zaangażowaniu kobiet w ulepszaniu i rozwijaniu obszarów wiejskich poprzez ich działalność i zdolności konsolidacyjne. Rola kobiet i ich zaangażowanie i wkład w funkcjonowanie lokalnych środowisk są kluczem do rozwiązania problemów i podejmowania wyzwań proekologicznych.</t>
  </si>
  <si>
    <t>Przedmiotem operacji jest  organizacja cyklu  szkoleń kraj  obejmujących  tematykę wykorzystania roślin w rękodziele, florystyce  oraz zagospodarowaniu przestrzennym, w tym  warsztatów krajowych oraz  szkolenia wyjazdowego na Słowenię. Szkolenia będą promować proekologiczne i przedsiębiorcze działania z dobrymi praktykami innowacyjnych i holistycznych przykładów w wykorzystaniu roślin, w tym ziół i kwiatów.</t>
  </si>
  <si>
    <t xml:space="preserve"> warsztaty, szkolenie wyjazdowe, </t>
  </si>
  <si>
    <t>szkolenie wyjazdowe</t>
  </si>
  <si>
    <t xml:space="preserve">Rasy rodzime zwierząt gospodarskich jako czynnik ochrony dziedzictwa wsi </t>
  </si>
  <si>
    <t>Celem operacji jest przedstawienie funkcji pełnionych przez rasy rodzime zwierząt gospodarskich w szeroko rozumianej ochronie dziedzictwa wsi.</t>
  </si>
  <si>
    <t xml:space="preserve">Przedmiotem operacji jest prezentacja potencjału ras rodzimych zwierząt gospodarskich jako elementu ochrony dziedzictwa kulturowego wsi w strategicznym planowaniu  rozwoju obszarów wiejskich na poziomie lokalnym, regionalnym i krajowym. Cel ten będzie realizowany poprzez zapoznanie się z   rozwiązaniami systemowymi stosowanych w tym zakresie  w Austrii i Niemczech podczas wizyty zagranicznej oraz z praktykami  krajowymi w wybranych regionach i  gospodarstwach użytkujących rasy rodzime. Opracowana zostanie także broszura, prezentująca ogółowi zidentyfikowane dobre praktyki w tym zakresie.    
</t>
  </si>
  <si>
    <t xml:space="preserve">zagraniczna wizyta studyjna, warsztaty wyjazdowe - krajowe, broszura 
 </t>
  </si>
  <si>
    <t xml:space="preserve">warsztaty wyjazdowe - krajowe </t>
  </si>
  <si>
    <t xml:space="preserve">Produkty lokalne w rozwoju inicjatyw przedsiębiorczych i krótkich łańcuchach dostaw.
</t>
  </si>
  <si>
    <t xml:space="preserve">Celem operacji jest upowszechnienie wiedzy i dobrych przykładów w zakresie wykorzystania produktów lokalnych w rozwoju inicjatyw przedsiębiorczych i kreowaniu krótkich łańcuchów dostaw żywności. </t>
  </si>
  <si>
    <t xml:space="preserve">Przedmiotem operacji jest zorganizowanie wizyt studyjnych przedstawiających przykłady prowadzenia działań przedsiębiorczych i rozwoju krótkich łańcuchów dostaw żywności w oparciu o produkty lokalne. W ramach operacji zostanie również przeprowadzone webinarium z zakresu rozwoju działalności z wykorzystaniem produktów lokalnych i możliwości wparcia w perspektywie 2023 - 2027. 
</t>
  </si>
  <si>
    <t>wizyta studyjna, webinarium</t>
  </si>
  <si>
    <t>wizyta studyjna</t>
  </si>
  <si>
    <t xml:space="preserve">Mieszkańcy obszarów wiejskich, doradcy rolni, przedstawiciele nauki i organizacji pozarządowych
</t>
  </si>
  <si>
    <t>webinarium</t>
  </si>
  <si>
    <t>Ogólnopolska Sieć Zagród Edukacyjnych - inspiracje dla rozwoju</t>
  </si>
  <si>
    <t>Celem operacji jest rozwój idei zagród edukacyjnych w Polsce, jako elementu różnicowania źródeł dochodu mieszkańców wsi oraz zrównoważonego rozwoju obszarów wiejskich i rolnictwa wielofunkcyjnego. Realizacja operacji posłuży podniesieniu potencjału rozwojowego Ogólnopolskiej Sieci Zagród Edukacyjnych jako pionierskiej inicjatywy w zakresie rozwoju rolnictwa społecznego w Polsce, zainicjowanej i koordynowanej przez Dział Rozwoju Obszarów Wiejskich CDR Oddział w Krakowie oraz będzie inspiracją wielofunkcyjnego rozwoju obszarów wiejskich na przykładzie zagród edukacyjnych.</t>
  </si>
  <si>
    <t>Przedmiotem operacji jest zorganizowanie ogólnopolskiej konferencji obejmującej wykłady, warsztaty i wizyty studyjne. Tematyka konferencji skierowana będzie na  strategie rozwojowe, w tym innowacje produktowe i metodyczne oraz zagadnienia związane z wdrażaniem WPR. Ponadto operacja zakłada zorganizowanie seminariów dla podmiotów koordynujących i wspierających rozwój idei zagród edukacyjnych w Polsce oraz opracowanie tematycznej broszury przeznaczonej do samokształcenia mieszkańców wsi oraz wspomagających pracę doradczą w terenie.</t>
  </si>
  <si>
    <t xml:space="preserve">
seminarium szkoleniowe
konferencja ogólnopolska
broszura informacyjna</t>
  </si>
  <si>
    <t>Mieszkańcy obszarów wiejskich, doradcy rolni, przedstawiciele nauki i organizacji pozarządowych</t>
  </si>
  <si>
    <t>konferencja ogólnopolska</t>
  </si>
  <si>
    <t>Współpraca sieciowa w rolnictwie społecznym</t>
  </si>
  <si>
    <t>Celem operacji jest zapewnienie działań sieciujących podmiotów wspierających wdrażanie idei rolnictwa społecznego na obszarach wiejskich w Polsce.</t>
  </si>
  <si>
    <t>Przedmiotem operacji jest zorganizowanie seminariów sieciujących  dla podmiotów wspierających rozwój idei rolnictwa społecznego w Polsce oraz wyjazdu studyjnego do Irlandii prezentującego dobre praktyki funkcjonowania gospodarstw społecznych w sieciach współpracy na przykładzie Social Farming Ireland</t>
  </si>
  <si>
    <t>seminarium sieciujące, wyjazd studyjny</t>
  </si>
  <si>
    <t>zagraniczny wyjazd studyjny</t>
  </si>
  <si>
    <t>Współpraca producentów rolnych sposobem na rozwój rolnictwa i obszarów wiejskich</t>
  </si>
  <si>
    <t>Celem jest wymiana wiedzy i doświadczeń między producentami rolnymi oraz podmiotami zainteresowanymi uczestnictwem w różnych formach zrzeszania się, w tym zwiększenie ich wiedzy merytorycznej w tym zakresie oraz zaprezentowanie dobrych praktyk na przykładzie funkcjonowania grup producentów rolnych, spółdzielni czy lokalnych grup działania. Operacja ma za zadanie promować i wspierać wspólne inicjatywy w sferze organizowania się rolników oraz mieszkańców obszarów wiejskich, które odgrywają kluczową rolę dla podniesienia konkurencyjności polskiego rolnictwa i obszarów wiejskich. Współpraca rolników oraz mieszkańców obszarów wiejskich pozwala na osiągnięcie wymiernego efektu w postaci budowania konkurencyjnej pozycji na rynku, poprawie wyników ekonomicznych a także realizacji przedsięwzięć rozwojowych i inwestycyjnych. Nawiązane kontakty, powstałe partnerstwa i wypracowane, wzajemne zaufanie pozwolą na podejmowanie kolejnych inicjatyw, w tym m.in. realizacji projektów innowacyjnych czy wspólną sprzedaż na rynku.</t>
  </si>
  <si>
    <t>W ramach operacji przeprowadzona zostanie konferencja naukowo-dydaktyczna z zakresu współczesnych sposobów organizowania się producentów rolnych i mieszkańców obszarów wiejskich. W trakcie trwania konferencji uczestnicy zdobędą wiedzę na temat wszystkich możliwości współpracy w rolnictwie i na obszarach wiejskich oraz o obecnej sytuacji w zrzeszaniu się producentów rolnych i mieszkańców wsi, jakie są dostępne formy wsparcia w ramach Planu Strategicznego dla Wspólnej Polityki Rolnej 2023-2027 a także jakie są szanse i zagrożenia (prawne, ekonomiczne, społeczne) we wspólnym działaniu. Ponadto w trakcie konferencji odbędzie się debata podczas której uczestnicy będą mogli przekonać się o korzyściach płynących ze współpracy producentów rolnych i mieszkańców obszarów wiejskich. W ramach konferencji powstaną materiały konferencyjne w nakładzie 200 szt., które zostaną rozdane uczestnikom konferencji oraz rozpropagowane wśród Ośrodków Doradztwa Rolniczego. W ramach operacji zostaną przeprowadzony również 2 wyjazdy studyjne ukazujące praktyczną formę współpracy w rolnictwie i na obszarach wiejskich.</t>
  </si>
  <si>
    <t>rolnicy, mieszkańcy obszarów wiejskich, przedstawiciele doradztwa rolniczego, grupy i organizacje producentów rolnych, spółdzielnie rolników, lokalne grupy działania osoby i instytucje zainteresowane tematem</t>
  </si>
  <si>
    <t>Centrum Doradztwa Rolniczego w Brwinowie Oddział w Poznaniu</t>
  </si>
  <si>
    <t>Materiały konferencyjne</t>
  </si>
  <si>
    <t>materiały</t>
  </si>
  <si>
    <t>Rolnictwo ekologiczne - szansa dla rolników i konsumentów</t>
  </si>
  <si>
    <t xml:space="preserve">Celem operacji jest upowszechnianie dobrych praktyk w rolnictwie ekologicznym w tym innowacyjnych rozwiązań wdrażanych w ekologicznych gospodarstwach rolnych. </t>
  </si>
  <si>
    <r>
      <t xml:space="preserve">Podczas konferencji ("Rolnictwo ekologiczne - szansa dla rolników i konsumentów"," Podsumowanie zadań badawczych w zakresie rolnictwa ekologicznego finansowanych przez MRiRW", "Produkcja ekologiczna szansą dla młodych rolników" ) zaprezentowane zostaną przykłady dobrych praktyk w  gospodarstwach rolnych oraz możliwości rozwoju sektora rolnictwa ekologicznego w Polsce. W ramach operacji zostanie opracowany film „Przykłady dobrych praktyk produkcyjnych w gospodarstwach ekologicznych”. Organizowany w ramach operacji Konkurs "Najlepsze Gospodarstwo Ekologiczne" będzie uhonorowaniem najlepszych gospodarstw, które upowszechniają  ekologiczne metody produkcji rolnej, a  także propagują poprzez swoją działalność nowe i pro środowiskowe rozwiązania. "Konkurs Najlepszy Doradca Ekologiczny" wpłynie na promowanie dobrych praktyk w zakresie świadczenia usług doradczych służących rozwojowi produkcji ekologicznej. Konkurs będzie również zachęcał doradców  do zdobywania wiedzy i podnoszenia kwalifikacji   a tym samym przyczyni się do zintensyfikowania pracy w terenie by zachęcać rolników do przestawiania produkcji na ekologiczną i dążyć do zwiększenia areału i wielkości produkcji ekologicznej.  "Test dla uczniów szkół rolniczych" przyczyni się do popularyzacji systemu rolnictwa ekologicznego wśród młodzieży. "Konkurs Najlepszy Przetwórca Ekologiczny" przyczyni się do  szerzenia dobrych praktyk w zakresie przetwórstwa surowców ekologicznych, wdrażania najlepszych rozwiązań w ochronie środowiska i klimatu, promowania zdrowej i zrównoważonej diety oraz rozpowszechniania wiedzy z zakresu wartości ekologicznych.  Operacja przyczyni się do zacieśnienia współpracy pomiędzy uczestnikami, a także umożliwi wymianę wiedzy i doświadczeń. 
</t>
    </r>
    <r>
      <rPr>
        <sz val="11"/>
        <color rgb="FFFF0000"/>
        <rFont val="Calibri"/>
        <family val="2"/>
        <charset val="238"/>
        <scheme val="minor"/>
      </rPr>
      <t/>
    </r>
  </si>
  <si>
    <t>rolnicy, przedstawiciele jednostek doradztwa rolniczego, przedsiębiorcy, administracja rządowa i samorządowa, uczniowie szkół rolniczych</t>
  </si>
  <si>
    <t>Centrum Doradztwa Rolniczego w Brwinowie Oddział w Radomiu</t>
  </si>
  <si>
    <t>konkurs Najlepszy Doradca Ekologiczny poziom wojewódzki</t>
  </si>
  <si>
    <t>konkurs Najlepszy Doradca Ekologiczny poziom krajowy</t>
  </si>
  <si>
    <t>konkurs Najlepsze Gospodarstwo Ekologiczne - finał krajowy</t>
  </si>
  <si>
    <t>test wiedzy o rolnictwie ekologicznym dla uczniów szkół rolniczych na szczeblu szkoły</t>
  </si>
  <si>
    <t>uczestniczące szkoły</t>
  </si>
  <si>
    <t>test wiedzy o rolnictwie ekologicznym dla uczniów szkół rolniczych - poziom krajowy</t>
  </si>
  <si>
    <t>konkurs Najlepszy przetwórca ekologiczny- poziom krajowy</t>
  </si>
  <si>
    <t xml:space="preserve">opracowanie filmu „Przykłady dobrych praktyk produkcyjnych w gospodarstwach ekologicznych”  </t>
  </si>
  <si>
    <t>12.</t>
  </si>
  <si>
    <t>Innowacyjne rozwiązania organizacyjne dla producentów i konsumentów jako element rozwoju rynków lokalnych i krótkich łańcuchów dostaw</t>
  </si>
  <si>
    <t>Celem operacji jest przekazanie wiedzy i informacji na temat nowych form organizacji KŁŻ uwzględniających potrzeby producentów i konsumentów zmieniające się pod wpływem nowych możliwości technologicznych dotyczących produkcji, dystrybucji żywności  i rozwoju rynków lokalnych. Przedstawione zostaną przykładowe rozwiązania organizacji działalności produkcji i przetwórstwa żywności na przykładzie wybranych gospodarstw i organizacji oraz upowszechniane zostaną dobre praktyki  nowatorskich rozwiązań organizacyjnych sprzedaży żywności na rynkach lokalnych, które zapewniają korzyści zarówno dla producentów, jak i dla konsumentów.
Organizacja stoiska konsultacyjno-informacyjnego ma na celu przedstawienie informacji na temat organizacji przetwórstwa i wprowadzenia do obrotu produktów rolno spożywczych oraz możliwości dywersyfikacji kanałów ich sprzedaży.
Ponadto zostanie przeprowadzone badanie ankietowe wśród konsumentów i producentów działających w ramach krótkich łańcuchów dostaw, dotyczących organizacji sprzedaży żywności na rynkach lokalnych  określenie ich potrzeb i oczekiwanych kierunków rozwoju.</t>
  </si>
  <si>
    <t xml:space="preserve">Przedmiotem operacji jest organizacja 1 konferencji dla 50 uczestników, szkolenie z wyjazdem studyjnym krajowym dla 50 uczestników, organizacja stoiska konsultacyjno-informacyjnego w zakresie przetwórstwa na poziomie gospodarstwa, przeprowadzanie ankietyzacji potrzeb podmiotów działających w ramach krótkich łańcuchów dostaw, badanie potrzeb producentów i preferencji  konsumentów oraz opracowanie i wydrukowanie broszury przedstawiającej wyniki badania ankietowego wraz z ich interpretacją.
</t>
  </si>
  <si>
    <t xml:space="preserve">przedstawiciele doradztwa rolniczego,
przedstawiciele nauki, rolnicy, przedsiębiorcy, administracja rządowa i samorządowa,
instytucje pracujące na rzecz rolnictwa </t>
  </si>
  <si>
    <t>II - IV</t>
  </si>
  <si>
    <t>Szkolenie z wyjazdem studyjnym krajowym</t>
  </si>
  <si>
    <t>Organizacja stoiska konsultacyjno-informacyjnego w ramach Pikniku Poznaj Dobrą Żywność „Polska Smakuje”</t>
  </si>
  <si>
    <t>stoisko konsultacyjno-informacyjne</t>
  </si>
  <si>
    <t>Broszura</t>
  </si>
  <si>
    <t xml:space="preserve">opracowanie </t>
  </si>
  <si>
    <t>druk</t>
  </si>
  <si>
    <t>sztuk</t>
  </si>
  <si>
    <t xml:space="preserve">Ankietyzacja w zakresie potrzeb wsparcia instytucjonalnego producentów i preferencji  konsumentów dotyczących organizacji sprzedaży żywności na rynkach lokalnych </t>
  </si>
  <si>
    <t>opracowanie ankiety</t>
  </si>
  <si>
    <t>badanie ankietowe</t>
  </si>
  <si>
    <t>liczba ankietowanych</t>
  </si>
  <si>
    <t>13.</t>
  </si>
  <si>
    <t>1, 2, 3, 4, 5, 6</t>
  </si>
  <si>
    <t>Filmy promujące projekty realizowane w ramach PROW 2014-2020</t>
  </si>
  <si>
    <t>Celem operacji jest rozpowszechnienie informacji o projektach realizowanych w ramach Programu Rozwoju Obszarów Wiejskich.</t>
  </si>
  <si>
    <t>W ramach operacji zostanie zrealizowanych 7 filmów przedstawiających projekty realizowane w ramach PROW 2014-2020.</t>
  </si>
  <si>
    <t>filmy</t>
  </si>
  <si>
    <t>podmioty zaangażowane w rozwój obszarów wiejskich, partnerzy KSOW,  beneficjenci PROW</t>
  </si>
  <si>
    <t>Centrum Doradztwa Rolniczego w Brwinowie Oddział w Warszawie</t>
  </si>
  <si>
    <t>14.</t>
  </si>
  <si>
    <r>
      <t>Konferencja dla LGD</t>
    </r>
    <r>
      <rPr>
        <sz val="11"/>
        <color theme="1"/>
        <rFont val="Calibri"/>
        <family val="2"/>
        <charset val="238"/>
      </rPr>
      <t xml:space="preserve"> z zakresu wdrażania interwencji LEADER w nowym okresie programowania</t>
    </r>
  </si>
  <si>
    <t>Celem operacji jest przedstawienie informacji odnośnie konkursu na wybór lokalnych strategii rozwoju oraz przekazanie uczestnikom informacji niezbędnych do lepszego wykonywania zadań przez nowo wybrane LGD.</t>
  </si>
  <si>
    <r>
      <t xml:space="preserve">W ramach operacji zostanie zrealizowana trzydniowa, stacjonarna konferencja wraz z warsztatami dla </t>
    </r>
    <r>
      <rPr>
        <sz val="11"/>
        <color theme="1"/>
        <rFont val="Calibri"/>
        <family val="2"/>
        <charset val="238"/>
      </rPr>
      <t xml:space="preserve">700 </t>
    </r>
    <r>
      <rPr>
        <sz val="11"/>
        <color indexed="8"/>
        <rFont val="Calibri"/>
        <family val="2"/>
        <charset val="238"/>
      </rPr>
      <t>przedstawicieli LGD oraz przedstawicieli instytucji zaangażowanych we wdrażanie interwencji LEADER.</t>
    </r>
  </si>
  <si>
    <t xml:space="preserve">konferencja/warsztaty </t>
  </si>
  <si>
    <t>przedstawiciele LGD oraz przedstawiciele instytucji zaangażowanych we wdrażanie interwencji LEADER</t>
  </si>
  <si>
    <t>15.</t>
  </si>
  <si>
    <t xml:space="preserve">Szkolenia dla LGD z zakresu wdrażania interwencji leader </t>
  </si>
  <si>
    <t xml:space="preserve">Celem operacji jest rozpowszechnienie informacji o projektach współpracy, SV, sposobach i pomysłach na aktywizowanie społeczności lokalnej oraz innych źródłach finansowania działalności LGD. </t>
  </si>
  <si>
    <t xml:space="preserve">W ramach operacji zostaną zrealizowane 4 szkolenia online </t>
  </si>
  <si>
    <t>szkolenia online</t>
  </si>
  <si>
    <t>16.</t>
  </si>
  <si>
    <t>3, 4, 5, 6</t>
  </si>
  <si>
    <t>Spotkanie kobiet wiejskich - Kobiety to dobry klimat</t>
  </si>
  <si>
    <t>Operacja ma służyć podniesieniu wiedzy i potencjału uczestników konferencji w zakresie ochrony środowiska, zarządzania organizacją oraz kulinariów.</t>
  </si>
  <si>
    <t xml:space="preserve">W ramach operacji zostanie zorganizowana konferencja, na której przeprowadzone zostaną wykłady i warsztaty dotyczące budowania potencjału organizacji oraz  uświadamiania uczestników na temat zmian klimatycznych. Jednocześnie w ramach wydarzenia zostanie przeprowadzony konkurs oraz powstanie reportaż dokumentujący przebieg wydarzenia. </t>
  </si>
  <si>
    <t>konferencja, reportaż, konkurs</t>
  </si>
  <si>
    <t>Członkinie i członkowie kół gospodyń wiejskich, organizacji prowadzących aktywność społeczną na obszarach wiejskich pochodzący z co najmniej 8 województw oraz przedstawiciele podmiotów wspierających działalność takich grup na obszarach wiejskich</t>
  </si>
  <si>
    <t>konkursy</t>
  </si>
  <si>
    <t xml:space="preserve">reportaż </t>
  </si>
  <si>
    <t>17.</t>
  </si>
  <si>
    <t xml:space="preserve">Spotkanie sieci nordycko bałtyckiej w Polsce </t>
  </si>
  <si>
    <t xml:space="preserve">Wymiana wiedzy i doświadczeń w zakresie prowadzonych działań sieciujących pomiędzy pracownikami sieci </t>
  </si>
  <si>
    <t>Planowane jest dwudniowe spotkanie połączone z wizytą studyjną prezentującą dobre praktyki</t>
  </si>
  <si>
    <t>przedstawiciele jednostek wsparcia sieci z Danii, Estonii, Finlandii, Litwy, Łotwy, Niemiec, Polski i Szwecji</t>
  </si>
  <si>
    <t>30</t>
  </si>
  <si>
    <t>18.</t>
  </si>
  <si>
    <t>Spotkanie jednostek wsparcia sieci</t>
  </si>
  <si>
    <t>Celem spotkania będzie wymiana wiedzy co do sposobu funkcjonowania, pierwszych doświadczeń i problemów jednostek w na początku funkcjonowania KSOW+.</t>
  </si>
  <si>
    <t xml:space="preserve">W ramach operacji zorganizowane będą dwa dwudniowe spotkanie jednostek wsparcia sieci KSOW+. </t>
  </si>
  <si>
    <t>Spotkanie</t>
  </si>
  <si>
    <t>Liczba spotkań</t>
  </si>
  <si>
    <t>2</t>
  </si>
  <si>
    <t>Jednostki wsparcia sieci, instytucja zarządzająca, ARiMR</t>
  </si>
  <si>
    <t>180</t>
  </si>
  <si>
    <t>19.</t>
  </si>
  <si>
    <t>Konkurs "Przyjazna Wieś" na najlepsze projekty zrealizowane w ramach PROW 2014-2020</t>
  </si>
  <si>
    <t>Celem konkursu jest identyfikacja, upowszechnienie i promocja projektów zrealizowanych w ramach PROW na lata 2014-2020. Ponadto celem jest zwiększanie zainteresowania rozwojem obszarów wiejskich, inspirowanie i zachęcanie do współpracy podmiotów pragnących w przyszłości realizować  działania w  ramach PROW / WPR.</t>
  </si>
  <si>
    <t xml:space="preserve">W ramach operacji zostaną zrealizowane: kampania promocyjna konkursu, konkurs dla beneficjentów PROW 2014-2020 i gala wręczenia nagród.  </t>
  </si>
  <si>
    <t>kampania promocyjna,
konkurs,
konferencja</t>
  </si>
  <si>
    <t>kampania promocyjna</t>
  </si>
  <si>
    <t>uroczysta gala</t>
  </si>
  <si>
    <t>20.</t>
  </si>
  <si>
    <t>Podcasty dla wsi</t>
  </si>
  <si>
    <t>Celem operacji jest upowszechnianie wiedzy i informacji o przedsięwzięciach  na obszarach wiejskich zrealizowanych ze wsparciem PROW 2014-2020, a także przedsięwzięciach wspierających wdrażanie PS WPR 2023-2027.</t>
  </si>
  <si>
    <t>W ramach operacji zostanie opracowanych 8 podcastów na temat przedsięwzięć zrealizowanych w ramach PROW 2014-2020 oraz działań wspierających wdrażanie PS WPR 2023-2027.</t>
  </si>
  <si>
    <t>Podcast</t>
  </si>
  <si>
    <t>liczba podcastów</t>
  </si>
  <si>
    <t>mieszkańcy obszarów wiejskich, rolnicy, przedstawiciele LGD oraz innych stowarzyszeń zajmujących się lokalnym rozwojem, a także inne osoby oraz podmioty zajmujące się podnoszeniem konkurencyjności produkcji rolniczej, rozwojem obszarów wiejskich oraz wdrażaniem innowacyjnych rozwiązań w tych zakresach.</t>
  </si>
  <si>
    <t>21.</t>
  </si>
  <si>
    <t>Spotkanie sieciujące partnerów KSOW+</t>
  </si>
  <si>
    <t>Celem spotkania będzie wypracowanie form współpracy pomiędzy JWS i partnerami KSOW+ oraz wspieraniu tworzenia sieci kontaktów pomiędzy podmiotami zaangażowanymi w rozwój obszarów wiejskich.</t>
  </si>
  <si>
    <t xml:space="preserve">W ramach operacji zorganizowane będzie jedno dwudniowe spotkanie jednostek wsparcia sieci KSOW+ i partnerów KSOW+. </t>
  </si>
  <si>
    <t>Jednostki wsparcia sieci, partnerzy KSOW+</t>
  </si>
  <si>
    <t>70</t>
  </si>
  <si>
    <t>Przedmiotem operacji jest organizacja wizyty studyjnej zagranicznej do kraju UE- Cypr</t>
  </si>
  <si>
    <t>20</t>
  </si>
  <si>
    <t>Organizacja wyjazdu studyjnego krajowego podczas którego uczestnicy  będą mieli możliwość wymiany doświadczeń i zaprezentowania wyników realizacji lokalnych strategii rozwoju oraz przykładów zrealizowanych przedsięwzięć  w województwie małopolskim</t>
  </si>
  <si>
    <t xml:space="preserve">Organizacja jarmarku wielkanocnego i bożonarodzeniowego, udział w imprezie plenerowej promującej produkty regionalne oraz udział Województwa Lubuskiego w targach żywności Polagra Smaki Regionów </t>
  </si>
  <si>
    <t>stoisko</t>
  </si>
  <si>
    <t>liczba organizowanych wydarzeń</t>
  </si>
  <si>
    <t>Organizacja wyjazdu studyjnego zagranicznego do kraju UE- Malty, podczas którego uczestnicy  będą mieli możliwość wymiany doświadczeń i podpatrzenia wyników realizacji lokalnych strategii rozwoju oraz ich wpływu na lokalne społeczności</t>
  </si>
  <si>
    <t>80</t>
  </si>
  <si>
    <t>5</t>
  </si>
  <si>
    <t>liczba uczestników warsztatów</t>
  </si>
  <si>
    <t>75</t>
  </si>
  <si>
    <t>nd.</t>
  </si>
  <si>
    <t>Dobre praktyki w branży rolniczej</t>
  </si>
  <si>
    <t>Artykuł w Internecie</t>
  </si>
  <si>
    <t>Liczba artykułów w Internecie</t>
  </si>
  <si>
    <t xml:space="preserve">Transformacja energetyczna na obszarach wiejskich </t>
  </si>
  <si>
    <t>uczestnicy konkursu na wieniec dożynkowy KGW, jst, sołectwa osoby fizyczne, kościelne osoby prawne inne organizacje z województwa pomorskiego</t>
  </si>
  <si>
    <t>Przedmiotem operacji jest organizacja szkoleń/spotkań i działań na rzecz tworzenia sieci kontaktów dla LGD. 
W ramach operacji zostaną również zorganizowane szkolenia  na temat przygotowania się LGD do nowej perspektywy finansowej PS WPR 2023-2027.
Ponadto w ramach operacji zostanie zorganizowane  2-dniowe szkolenie wyjazdowe i działania na rzecz tworzenia sieci kontaktów dla LGD oraz przygotowanie się LGD do nowych RLKS do nowej perspektywy finansowej PS WPR 2023-2027.</t>
  </si>
  <si>
    <t>liczba artykułów w internecie (relacja z wyjazdu)</t>
  </si>
  <si>
    <t>Konkurs "Piękna Wieś Dolnośląska"</t>
  </si>
  <si>
    <t>Wyłonienie oraz wypromowanie najlepszych, najbardziej innowacyjnych i wzorcowych przykładów aktywności mieszkańców wsi. Wspieranie lokalnego rozwoju na obszarach wiejskich. Wspieranie aktywizacji społecznej i integracja mieszkańców wsi.  Wymiana wiedzy i doświadczeń nt. projektów mających wpływ na rozwój obszarów wiejskich</t>
  </si>
  <si>
    <t>Konferencja "Wdrażanie LEADER-a w perspektywie finansowej 2023-2027"</t>
  </si>
  <si>
    <t>Zdobycie i wymiana wiedzy na temat wdrażania inicjatywy LEADER w ramach PS WPR 2023-2027. Realizacja operacji w efekcie zachęci potencjalnych beneficjentów do ubiegania się o środki dostępne w ramach LEADER-a w nowej perspektywie finansowej.</t>
  </si>
  <si>
    <t>organizacja konferencji dla potencjalnych beneficjentów LEADER-a; przedstawiciele LGD będą prelegentami i będą pełnić rolę doradczą</t>
  </si>
  <si>
    <t>potencjalni beneficjenci LEADER-a, przedstawiciele jednostek samorządu terytorialnego, przedstawiciele LGD</t>
  </si>
  <si>
    <t>50-120</t>
  </si>
  <si>
    <t>organizacja konkursu, którego laureaci otrzymają nagrody finansowe</t>
  </si>
  <si>
    <t>liczba laureatów i osób wyróżnionych</t>
  </si>
  <si>
    <t>Liczba wyjazdów, wizyt studyjnych</t>
  </si>
  <si>
    <t>50</t>
  </si>
  <si>
    <t>nakład biuletynów</t>
  </si>
  <si>
    <t>nakład broszur</t>
  </si>
  <si>
    <t>2000</t>
  </si>
  <si>
    <t>40</t>
  </si>
  <si>
    <t>Liczba wyjazdów, wizyt studyjnych/</t>
  </si>
  <si>
    <t>20-25</t>
  </si>
  <si>
    <t>Liczba tytułów</t>
  </si>
  <si>
    <t>Innowacje w zakresie ziół uprawnych i dziko rosnących</t>
  </si>
  <si>
    <t xml:space="preserve"> Mieszkańcy obszarów wiejskich, rolnicy, przetwórcy, doradcy rolniczy, członkowie LGD.</t>
  </si>
  <si>
    <t>Technologie w produkcji mleczarskiej</t>
  </si>
  <si>
    <t xml:space="preserve">Celem operacji jest podniesienie poziomu wiedzy wśród uczestników zajmujących się przetwórstwem mleka oraz osób zainteresowanych taką działalnością w zakresie przetwórstwa mleczarskiego. </t>
  </si>
  <si>
    <t xml:space="preserve">Przedmiotem operacji jest zorganizowanie trzydniowego szkolenia w  zakresie nowoczesnego przetwórstwa mleczarskiego. Przeszkolenie zainteresowanych w najlepszy sposób podniesie ich kompetencje w zakresie nowoczesnych technologii, innowacyjnego asortymentu mleczarskiego, marketingu, organizacji pracy i systemów jakości żywności oraz zapozna z możliwościami jakie wynikają z działania. </t>
  </si>
  <si>
    <t>liczba filmów</t>
  </si>
  <si>
    <t xml:space="preserve"> Szkolenie                                                                                                                                                                                                                                                                                                                                                                                                                                                                                                                                                                                                                                                                                                                                                                                                                                                                                                                                                                                                                                                                                                                                                                                                                                                                                                                                                                                                                                                                                                                                                                                                                                                                                        </t>
  </si>
  <si>
    <t xml:space="preserve">Celem projektu jest przeprowadzenie konkursu kulinarnego </t>
  </si>
  <si>
    <t xml:space="preserve"> Konkurs                                                                                                                                                                                                                                                                                                                                                                                                                                                                                                                                                                                                                                                                                                                                                                                                                                                                                                                                                                                                                                                                                                                                                                                                                                                                                                                                                                                                                                                                                                                                                                                                                                                                                      </t>
  </si>
  <si>
    <t>Operacja ma na celu identyfikację, gromadzenie i upowszechnianie przykładów operacji zrealizowanych i sfinansowanych w ramach PROW poprzez organizacje krajowego wyjazdu studyjnego do województwa pomorskiego i warmińsko - mazurskiego.</t>
  </si>
  <si>
    <t>wyjazd studyjny krajowy, raport</t>
  </si>
  <si>
    <t>raport</t>
  </si>
  <si>
    <t>Podkarpacka Konferencja Rolnictwa Ekologicznego</t>
  </si>
  <si>
    <t xml:space="preserve">Przedmiotem operacji jest przygotowanie konferencji  i publikacji dotyczącej rolnictwa ekologicznego dla rolników, uczniów szkół rolniczych, instytucji okołorolniczych. </t>
  </si>
  <si>
    <t>rolnicy, uczniowie szkół rolniczych, mieszkańcy obszarów wiejskich</t>
  </si>
  <si>
    <t>liczba publikacji</t>
  </si>
  <si>
    <t>Konferencja "Rolniczy handel detaliczny"</t>
  </si>
  <si>
    <t>Przedmiotem operacji jest przygotowanie konferencji i publikacji w zakresie handlu detalicznego, skrócenia łańcucha dostaw a co za tym idzie poprawy ekonomicznej gospodarstw rolnych.</t>
  </si>
  <si>
    <t>wyjazd studyjny zagraniczny, raport</t>
  </si>
  <si>
    <t>Doświadczenia innych regionów we wdrażaniu środków PROW"</t>
  </si>
  <si>
    <t xml:space="preserve">Rozwój wiedzy i umiejętności w zakresie wykorzystania dobrych praktyk dotyczących zasad współpracy i zaangażowania lokalnej społeczności na etapie przygotowania jak i wdrażania lokalnej strategii rozwoju w kolejnym okresie programowania.  Dobre praktyki mają być wykorzystane do  stymulacji działalności gospodarczej, zrównoważonego gospodarowania zasobami, reorientacji zawodowej mieszkańców wsi. Szkolenie ma służyć podniesieniu wiedzy nt. przygotowania strategii i włączeniu różnych środowisk w jej budowanie. </t>
  </si>
  <si>
    <t>liczba szkolenie</t>
  </si>
  <si>
    <t>Podniesienie wiedzy uczestników wizyty nt. nowych rozwiązań w zakresie popularyzacji szlaków  kulinarnych oraz zwiększanie napływu turystów do regionu zainteresowanych kulinarnym dziedzictwem</t>
  </si>
  <si>
    <t xml:space="preserve">liczba wydarzeń </t>
  </si>
  <si>
    <t>LEADER w nowym okresie programowania</t>
  </si>
  <si>
    <t xml:space="preserve">Lokalne Grupy Działania, mieszkańcy obszarów wiejskich </t>
  </si>
  <si>
    <t>n//d</t>
  </si>
  <si>
    <t>Szkolenie dotyczące nowej perspektywy finansowej 2023-2027 dla Lokalnych Grup Działania z Pomorza Zachodniego</t>
  </si>
  <si>
    <t>Celem operacji jest przeprowadzenie  szkolenia mającego na celu usystematyzowanie wiedzy na temat nowej perspektywy finansowej w kontekście wdrażania podejście LEADER</t>
  </si>
  <si>
    <t>Pracownicy i przedstawiciele LGD z terenu województwa zachodniopomorskiego</t>
  </si>
  <si>
    <t>Liczba uczestników konkursów</t>
  </si>
  <si>
    <t>osoby/podmioty</t>
  </si>
  <si>
    <t>Liczba laureatów i osób/podmiotów wyróżnionych</t>
  </si>
  <si>
    <t>12</t>
  </si>
  <si>
    <t>Liczba imprez plenerowych</t>
  </si>
  <si>
    <t>Liczba seminariów</t>
  </si>
  <si>
    <t>Liczba uczestników seminariów</t>
  </si>
  <si>
    <t>100</t>
  </si>
  <si>
    <t>Liczba wykładów</t>
  </si>
  <si>
    <t>3</t>
  </si>
  <si>
    <t>Liczba uczestników wykładów</t>
  </si>
  <si>
    <t>400</t>
  </si>
  <si>
    <t>Liczba kongresów</t>
  </si>
  <si>
    <t>150</t>
  </si>
  <si>
    <t>Liczba laureatów i osób wyróżnionych</t>
  </si>
  <si>
    <t>Liczba wystawców</t>
  </si>
  <si>
    <t>2500</t>
  </si>
  <si>
    <t>Załącznik nr 2 do Uchwały nr 6/2023 WGR z dnia 29 września 2023 r.</t>
  </si>
  <si>
    <t>Przedstawiciele samorządów gminnych, wojewódzkiego, Urzędu Marszałkowskiego.</t>
  </si>
  <si>
    <t xml:space="preserve">Identyfikacja i rozpowszechnianie przykładów operacji zrealizowanych w ramach priorytetów Programu Rozwoju Obszarów Wiejskich, aktywizacja mieszkańców obszarów wiejskich, w tym w szczególności partnerów KSOW, w celu tworzenia partnerstw na rzecz realizacji projektów nakierowanych na rozwój tych obszarów. </t>
  </si>
  <si>
    <t>organizacja konkursu, którego laureaci otrzymają nagrody finansowe; opracowanie i publikacja filmu prezentującego wzorcowe projekty, który zostanie umieszczony na stronie UMWD, jednostki regionalnej KSOW oraz w mediach społecznościowych (działanie bez kosztowe)</t>
  </si>
  <si>
    <t>Zaktywizowanie mieszkańców obszarów wiejskich do współpracy i budowania partnerskich relacji, kultywowanie tradycji wielkanocnych, zachowanie dziedzictwa kulturowego, wymiana wiedzy i doświadczeń między członkami Kół Gospodyń Wiejskich, które są uczestnikami konkursu; promocja jakości życia na wsi lub promocja wsi jako miejsca do życia i rozwoju zawodowego.</t>
  </si>
  <si>
    <t>organizacja konkursu w 2 kategoriach: na najpiękniejszą palmę i najpiękniejszą pisankę wielkanocną, którego laureaci/wyróżnieni otrzymają nagrody finansowe</t>
  </si>
  <si>
    <t>W trakcie konferencji będą przedstawione założenia i dyskusja nt. Wspólnej Polityki Rolnej, co służy upowszechnianiu wiedzy nt. nowego okresu programowania i środków, jakie będą w dyspozycji różnych środowisk. Jedno z posiedzeń poświęcone będzie wspieraniu rozwoju przedsiębiorczości mieszkanek wsi i podnoszeniu poziomu ich  wiedzy nt. małego przetwórstwa lokalnego i korzyści z działalności w formie kół gospodyń wiejskich czy spółdzielni socjalnych.</t>
  </si>
  <si>
    <t xml:space="preserve">członkowie kół gospodyń </t>
  </si>
  <si>
    <t>członkowie stowarzyszeń ekologicznych, rolnicy, przetwórcy ekologiczni, doradcy rolniczy, przedstawiciele organizacji zajmujących się obrotem rolnym</t>
  </si>
  <si>
    <t xml:space="preserve">Celem operacji jest prezentacja nowej struktury KSOW+, pokazanie zadań jakie przed nią stoją, przybliżenie sposobu zarządzania i wdrażania środków oraz ukazanie roli partnerów w nowej KSOW+ </t>
  </si>
  <si>
    <t>Racjonalne gospodarowanie wodą sposobem na przeciwdziałanie zmianom klimatycznym</t>
  </si>
  <si>
    <t xml:space="preserve">Celem operacji jest zwiększenie udziału zainteresowanych stron we wdrażaniu inicjatyw na rzecz rozwoju obszarów wiejskich. Operacja przyczyni się do promocji folkloru, zwyczajów, tradycji wiejskiej, a także do aktywizacji mieszkańców. Zachowanie dziedzictwa kulturowego, podtrzymanie tradycji ludowej, aktywizacja mieszkańców, kultywowanie miejsc obrzędów i zwyczajów poprzez organizację jarmarku </t>
  </si>
  <si>
    <t xml:space="preserve">Przedmiotem operacji będzie organizacja jarmarku oraz warsztatu, w którym wystawcami będą lokalni producenci. Podczas wydarzenia zaprezentowane zostaną produkty regionalne oraz rękodzieło. Operacja skierowana jest do beneficjentów oraz potencjalnych beneficjentów PROW 2014-2020. </t>
  </si>
  <si>
    <t>stowarzyszenia, przedsiębiorcy,z branży kulinarnej, mieszkańcy, przedstawiciele lokalnej społeczności</t>
  </si>
  <si>
    <t>Celem operacji jest przekazanie Lokalnym Grupom Działania z terenu województwa lubelskiego oraz mieszkańcom obszarów wiejskich  informacji na temat LEADERA w nowym okresie programowania</t>
  </si>
  <si>
    <t xml:space="preserve">Przedmiotem operacji będzie zorganizowania konferencji, na której zaproszenie prelegenci z MRiRW, ARiMR oraz przedstawiciele UMWL przedstawia informacja na temat LEADERA zostanie umieszczona na stronie internetowej KSOW. </t>
  </si>
  <si>
    <t>Przedmiotem operacji będzie organizacja jarmarku, w którym wystawcami będą lokalni producenci. Operacja skierowana jest do beneficjentów oraz potencjalnych beneficjentów PROW 2014-2020. Podczas jarmarku zostaną przeprowadzone warsztaty, w których udział wezmą uczestnicy wydarzenia.</t>
  </si>
  <si>
    <t>Przedmiotem operacji jest organizacja konkursu w którym grupa docelowa będzie miała na celu przygotowanie potrawy/ potraw. Podczas konkursu dla uczestników zostanie  przeprowadzony warsztat.</t>
  </si>
  <si>
    <t xml:space="preserve">Przedmiotem operacji jest zorganizowanie spływu kajakowego na który pozyskano fundusze w ramach programu PROW 2014-2020. Jest to również promocja walorów przyrodniczych województwa lubelskiego oraz zapoznanie się z działalnością LGD na terenie organizowanego spływu. </t>
  </si>
  <si>
    <t>W ramach operacji zorganizowana zostanie konferencja oraz cykl warsztatów w celu wymiany wiedzy pomiędzy mieszkańcami aktywnie działającymi na obszarach wiejskich a podmiotami uczestniczącymi rozwoju obszarów wiejskich, w  tym  Lokalnymi Grupami Działania, samorządami lokalnymi w Województwie Lubuskim  w zakresie promowania inwestycji wpływających na rozwój obszarów wiejskich.</t>
  </si>
  <si>
    <t xml:space="preserve"> liczba uczestników konferencji</t>
  </si>
  <si>
    <t xml:space="preserve">Organizacja dwudniowej konferencji w celu wymiany wiedzy pomiędzy  podmiotami uczestniczącymi w rozwoju obszarów wiejskich, w  tym  Lokalnymi Grupami Działania, producentami rolnymi, samorządami lokalnymi, stowarzyszeniami działającymi na obszarach wiejskich oraz Kołami Gospodyń Wiejskich w Województwie Lubuskim </t>
  </si>
  <si>
    <t>mieszkańcy wsi aktywnie działający na rzecz rozwoju lokalnego, przedstawiciele Kół Gospodyń Wiejskich i stowarzyszeń, przedstawiciele LGD i samorządów z Województwa Lubuskiego</t>
  </si>
  <si>
    <t>Organizacja wyjazdu studyjnego krajowego podczas którego uczestnicy  będą mieli możliwość wymiany doświadczeń i podpatrywania dobrych praktyk operacji realizowanych na obszarach wiejskich realizowanych przez lokalne społeczności i aktywne Koła Gospodyń Wiejskich na Podlasiu</t>
  </si>
  <si>
    <t>Kobiety i liderki aktywnie działające na rzecz rozwoju lokalnego, przedstawiciele Kół Gospodyń Wiejskich i stowarzyszeń, przedstawiciele LGD i samorządów z Województwa Lubuskiego</t>
  </si>
  <si>
    <t xml:space="preserve">Promowanie lubuskich produktów żywnościowych, kultury wiejskiej, dziedzictwa kulturowego. Kultywowanie tradycji i obrzędów regionalnych. </t>
  </si>
  <si>
    <t>Przedmiotem operacji jest organizacja krajowej wizyty studyjnej na Warmię i Mazury, gdzie agroturystyka oraz turystyka wiejska są bardzo mocno rozwinięte. Uczestnicy  będą mieli możliwość wymiany doświadczeń i podpatrywania dobrych praktyk operacji realizowanych na obszarach wiejskich realizowanych przez lokalnych gospodarzy oraz przedsiębiorców działających w turystyce wiejskiej.</t>
  </si>
  <si>
    <t xml:space="preserve">W ramach operacji zorganizowane zostaną dwa wyjazdy studyjne na teren województw: małopolskiego i kujawsko-pomorskiego, poświęcone promocji i rozpowszechnianiu dobrych praktyk w zakresie produkcji i sprzedaży żywności od lokalnych dostawców, RHD oraz nowoczesnego marketingu produktów lokalnych. Dzięki organizacji wyjazdów uczestnicy będą mogli zapoznać się z pomysłami i rozwiązaniami, które zostały już zrealizowane i wdrożone ze środków z PROW 2014-2020 na terenie ww. województw. Będzie to doskonała okazja do podpatrzenia dobrych praktyk, zainspirowania się ciekawymi projektami i kontaktu z ich pomysłodawcami. 
Po każdym z wyjazdów wydany zostanie artykuł w wersji elektronicznej, w którym będą zaprezentowane wizytowane podczas wyjazdu miejsca, będące przykładami dobrych praktyk. Artykuły będą dostępne dla ogółu odbiorców w Internecie (na stronie internetowej JR KSOW WŁ) i będą stanowiły dodatkowe źródło informacji o przykładach dobrych praktyk zrealizowanych w ramach PROW 2014-2020. </t>
  </si>
  <si>
    <t xml:space="preserve">Aktywizacja mieszkańców obszarów wiejskich zakresie dziedzictwa kulturowego oraz kulinarnego Opolszczyzny oraz rozpowszechnianie rezultatów działań  na rzecz rozwoju obszarów wiejskich </t>
  </si>
  <si>
    <t>W ramach realizacji operacji planuje się wydanie publikacji z zakresu dziedzictwa kulinarnego województwa opolskiego, organizację stoiska wystawienniczego na targach o zasięgu co najmniej regionalnym oraz wyjazdu studyjnego dla producentów zrzeszonych w inicjatywie Opolskie ze Smakiem.</t>
  </si>
  <si>
    <t>Urząd Marszałkowski Województwa Opolskiego</t>
  </si>
  <si>
    <t>Promocja obszarów wiejskich województwa opolskiego poprzez prezentację walorów województwa opolskiego, wyeksponowanie kultury z jej różnorodnością i lokalnych społeczności poprzez wymianę doświadczeń i wymianę wiedzy pomiędzy podmiotami uczestniczącymi w rozwoju obszarów wiejskich</t>
  </si>
  <si>
    <t>Szkolenie, spotkanie, warsztat, seminarium - wg potrzeb składanych przez LGD</t>
  </si>
  <si>
    <t>Celem operacji jest organizacja konferencji dotyczącej wymiany wiedzy i doświadczeń w zakresie scalania gruntów. Na konferencji zostaną zaproszeni przedstawiciele podmiotów działających na rzecz rozwoju obszarów wiejskich a także zaangażowane w proces scalania gruntów.</t>
  </si>
  <si>
    <t>Celem operacji jest propagowanie i wzrost wiedzy na temat ekologicznej uprawy roślin i ekologicznej hodowli zwierząt. Podczas konferencji chcemy zwrócić uwagę na ekologiczne metody uprawy roślin, szczególnie na innowacyjne sposoby nawożenia. Podejmiemy także tematy związane systemem jakości - rolnictwo ekologiczne oraz certyfikacją produktów.</t>
  </si>
  <si>
    <t xml:space="preserve">konferencja, publikacja </t>
  </si>
  <si>
    <t>Celem operacji jest wymiana wiedzy i doświadczeń w zakresie rolniczego handlu detalicznego, w oparciu o obowiązujące przepisy oraz skrócenie łańcucha dostaw. Wielu rolników obawia się tej formy sprzedaży, jednakże mając na uwadze duże rozdrobnienie, gdzie średnia wielkość gospodarstwa w województwie podkarpackim to 5ha chcemy zachęcić rolników  do takiego właśnie handlu.</t>
  </si>
  <si>
    <t>Celem operacji jest wzrost świadomości mieszkańców obszarów wiejskich w obszarze polityki rozwoju obszarów wiejskich w zakresie przedsięwzięć mających wpływ na rozwój  obszarów poprzez zaprezentowanie przykładów zrzeszania się rolników i realizacji wspólnych inwestycji.  Wyjazd studyjny umożliwi przeniesienie dobrych praktyk z innych regionów Europy.</t>
  </si>
  <si>
    <t>przedsiębiorcy, rolnicy, beneficjenci PROW 2014-2020, przedstawiciele Urzędu Marszałkowskiego Województwa Podkarpackiego, przedstawiciele instytucji okołorolniczych zaangażowanych w rozwój obszarów wiejskich</t>
  </si>
  <si>
    <t>Lokalni producenci żywności, mieszkańcy obszarów wiejskich zainteresowani wytwarzaniem produktów lokalnych i regionalnych, przedstawiciele KGW, liderzy środowisk wiejskich</t>
  </si>
  <si>
    <t>Zastosowanie rekomendowanych odmiany roślin uprawnych szansą na sukces w rolnictwie</t>
  </si>
  <si>
    <t>W ramach przedmiotowej operacji zaplanowano zorganizowanie cyklu szkoleń dla pomorskich lokalnych grup działania. Poruszane podczas szkoleń zagadnienia będą dotyczyć założeń polityki klimatycznej UE, odnawialnych źródeł energii oraz wsparcia działań dot. OZE w ramach PROW. Zwiększenia wiedzy w przedmiotowym temacie przez przedstawicieli lokalnych grup działania wpłynie na zwiększenie zaangażowania mieszkańców, rolników i przedsiębiorców w działaniach wspólnych na rzecz zrównoważonego rozwoju, w tym na wzrost świadomości ekologicznej i efektywności energetycznej.</t>
  </si>
  <si>
    <t>Przedstawiciele pomorskich lokalnych grup działania</t>
  </si>
  <si>
    <t>Operacja zostanie zrealizowana poprzez organizację wyjazdów studyjnych na targi wystawiennicze związane z branżą rolniczą na terenie kraju i/lub zagranicą. Zaplanowane zadanie umożliwi wymianę doświadczeń i dobrych praktyk pomiędzy podmiotami działającymi na rzecz rozwoju obszarów wiejskich i rolnictwa oraz zdobycie wiedzy na temat nowoczesnych rozwiązań wykorzystywanych w branży rolniczej, które mogą zostać wykorzystane przez pomorskich producentów oraz podmioty działające w sektorze rolnym.  Z każdego z wyjazdów, w celu rozpropagowania zdobytej wiedzy/doświadczeń wśród szerszego grona osób, zostaną przygotowane artykuły internetowe zawierające informacje z zrealizowanych wyjazdów.</t>
  </si>
  <si>
    <t xml:space="preserve">Przyszłość z odnawialnymi źródłami energii </t>
  </si>
  <si>
    <t>W ramach operacji zostanie zorganizowany wyjazd studyjny do jednego z krajów Unii Europejskiej - Austrii, kraju pionierskiego w zakresie wdrażania rozwiązań z zakresu odnowy wsi a także innych działań wpływających na rozwój obszarów wiejskich. Wizyta ma na celu poznania dobrych praktyk w zakresie hodowli ras tzw. rodzimych, produkcji produktów charakterystycznych dla danego regionu, produktów turystyki wiejskiej i agroturystyki w kontekście budowania lokalnych strategii rozwoju stanowiących o atrakcyjności danego regionu.</t>
  </si>
  <si>
    <t>Podmioty uczestniczące w realizacji PROW (przedstawiciele beneficjenci PROW. Partnerzy KSOW, podmiotów wdrażających działania KSOW i PROW)</t>
  </si>
  <si>
    <t>Jak to dobrze funkcjonuje -  Odnawialne źródła energii na obszarach wiejskich</t>
  </si>
  <si>
    <t>W ramach operacji zostanie zorganizowany wyjazd studyjny do jednego z krajów Unii Europejskiej w celu poznania dobrych praktyk dotyczących praktycznego zastosowania OZE. Wizyta studyjna do Niemiec szczególnie regionów północnych, gdzie ze względu na uwarunkowania geograficzne i  klimatyczne rozwiązania z zakresu Odnawialnych Źródeł Energii są bardzo szeroko stosowane.</t>
  </si>
  <si>
    <t>W ramach operacji zostanie zorganizowany wyjazd studyjny do jednego z krajów Unii Europejskiej w celu poznania dobrych praktyk w zakresie hodowli ras tzw. rodzimych, produkcji produktów charakterystycznych dla danego regionu, produktów turystyki wiejskiej i agroturystyki w kontekście budowania lokalnych strategii rozwoju stanowiących o atrakcyjności danego regionu. Wyjazd studyjny planowany jest do regiony Camargue we Francji. Region ten w niebywały sposób wykorzystuję swoje możliwości w zakresie wzmacniania pozycji produktów i innych elementów związanych z rozwojem obszarów wiejskich wywodzących się z tego regionu wpływając na budowanie lokalnej marki regiony i produktów regionalnych</t>
  </si>
  <si>
    <t xml:space="preserve">Celem projektu jest zapoznanie uczestników wyjazdu studyjnego - Partnerów ii podmiotów wdrażających PROW z województwa świętokrzyskiego reprezentujących beneficjentów PROW ii potencjalnych beneficjentów PS WPR z efektami realizacji Programu oraz inicjatyw podejmowanych na obszarach wiejskich w innym regionie kraju. </t>
  </si>
  <si>
    <t>Operacja zakłada organizację krajowego wyjazdu studyjnego dla grupy około 25 Partnerów z województwa świętokrzyskiego. Tematyka wizyty dotyczyć będzie przede wszystkim dobrych praktyk realizacji PROW 2014-2020 w innym regionie kraju, wymianę wiedzy i doświadczeń na temat rozwoju obszarów wiejskich, dobrych praktyk w zakresie prowadzenia pozarolniczej działalności gospodarczej oraz inteligentnych wiosek. Wyjazd studyjny krajowy planowany jest do regionu śląskiego, który jest regionem  o odmiennej charakterystyce od regionu świętokrzyskiego, dlatego też możliwość wymiany wiedzy z takim regionem poprzez analizę efektów wdrażania programu może wpłynąć na implementację całkiem nowych rozwiązań w  regionie świętokrzyskim.</t>
  </si>
  <si>
    <t>"Świętokrzyskie jakie smaczne"</t>
  </si>
  <si>
    <t xml:space="preserve">Publikacja ma służyć upowszechnianiu wiedzy o dziedzictwie kulinarnym oraz pokazywać możliwości wykorzystywania walorów tradycyjnych, regionalnych i lokalnych produktów i potraw w ofercie gospodarstw agroturystycznych, w turystyce wiejskiej i lokalnej gastronomii. Może być również źródłem inspiracji do tworzenia nowatorskiej kuchni, opartej na lokalnych produktach, użytych w niekonwencjonalny sposób, zaspokajającej oczekiwania najbardziej wymagających konsumentów. </t>
  </si>
  <si>
    <t xml:space="preserve">Podniesienie kompetencji przedstawicieli LGD odpowiedzialnych za  przygotowanie założeń do nowych rozwiązań proponowanych w planowanej perspektywie finansowej na lata 2023 - 2027. </t>
  </si>
  <si>
    <t>Celem projektu jest szkolenie przedstawicieli LGD i Biur LGD w zakresie funkcjonowania i wdrażania zadań w perspektywie 2023 - 2027</t>
  </si>
  <si>
    <t>Koła gospodyń wiejskich z terenu województwa świętokrzyskiego, mieszkańcy regionu świętokrzyskiego</t>
  </si>
  <si>
    <t xml:space="preserve"> Przedstawiciele kół pszczelarskich oraz instytucji z branży rolniczej regionu Warmii i Mazur, przedstawiciele samorządów</t>
  </si>
  <si>
    <t>Producenci i przetwórcy żywności regionalnej, naturalnej, tradycyjnej, restauratorzy z województwa warmińsko-mazurskiego, przedstawiciele samorządu województwa warmińsko-mazurskiego</t>
  </si>
  <si>
    <t>Celem operacji jest ułatwienie wymiany wiedzy i doświadczeń pomiędzy wielkopolskimi Lokalnymi Grupami Działania oraz upowszechnienie dobrych praktyk realizacji PROW 2014-2020.</t>
  </si>
  <si>
    <t xml:space="preserve"> rolnicy, przedstawiciele branży rolno-spożywczej, producenci i restauratorzy z województwa wielkopolskiego
</t>
  </si>
  <si>
    <t>Organizacja wydarzenia pn. Obchody Wielkopolskiego Dnia Sołtysa wraz z rozstrzygnięciem etapu wojewódzkiego konkursu "Fundusz sołecki - najlepsza inicjatywa"</t>
  </si>
  <si>
    <t>Operacja polegać będzie na organizacji spotkania dla wielkopolskich sołtysów, podczas którego nastąpi rozstrzygnięcie etapu wojewódzkiego konkursu "Fundusz sołecki - najlepsza inicjatywa"</t>
  </si>
  <si>
    <t>Organizacja konkursów kulinarnych dla Kół Gospodyń Wiejskich</t>
  </si>
  <si>
    <t>Operacja polegać będzie na sfinansowaniu kosztów organizacji konferencji podsumowującej realizację Programu Rozwoju Obszarów Wiejskich na lata 2014-2020 w województwie wielkopolskim</t>
  </si>
  <si>
    <t>ogół społeczeństwa, mieszkańcy województwa wielkopolskiego, beneficjenci PROW 2014-2020, media, przedstawiciele instytucji związanych z obszarami wiejskimi</t>
  </si>
  <si>
    <t>Aktywizacja mieszkańców województwa wielkopolskiego i upowszechnianie wiedzy na temat zwyczajów i tradycji wielkanocnych w województwie wielkopolskim</t>
  </si>
  <si>
    <t>mieszkańcy województwa wielkopolskiego</t>
  </si>
  <si>
    <t>Organizacja konkursu kulinarnego dla Kół Gospodyń Wiejskich</t>
  </si>
  <si>
    <t>Organizacja jednodniowego szkolenia dla przedstawicieli Pomorza Zachodniego z udziałem przedstawicieli  Instytucji Zarządzającej</t>
  </si>
  <si>
    <t>Szkolenie dla pszczelarzy z obszaru Pomorza Zachodniego</t>
  </si>
  <si>
    <t>Przeprowadzenie specjalistycznych szkoleń dla zainteresowanych pszczelarzy z terenu województwa zachodniopomorskiego</t>
  </si>
  <si>
    <t>Kongres/konkurs</t>
  </si>
  <si>
    <t xml:space="preserve">Realizacja operacji przyczyni się do wspieranie transferu wiedzy i innowacji w rolnictwie i  na obszarach wiejskich. Ułatwi wymiany wiedzy pomiędzy podmiotami uczestniczącymi w rozwoju obszarów wiejskich oraz wymiana i rozpowszechnianie rezultatów działań na rzecz tego rozwoju </t>
  </si>
  <si>
    <t>Wielkość nakładu</t>
  </si>
  <si>
    <t>Krajowe i Regionalne Wystawy Ras Rodzimych</t>
  </si>
  <si>
    <t>Celem głównym działania jest upowszechnianie wiedzy nt. bioróżnorodności zwierząt oraz promocja ras rodzimych. Prezentacja tych zwierząt na wystawach będzie najlepszym sposobem zrealizowania celów. W ramach wystaw prowadzone będą działania informacyjno-aktywizujące dla rolników, hodowców oraz regionalnych producentów żywności.</t>
  </si>
  <si>
    <t>Operacja obejmuje realizacje dwóch wystaw 
1)Krajowa Wystawa Ras Rodzimych w Rudawce Rymanowskiej (2024 r.)
2)Krajowa Wystawa Ras Rodzimych w Poznaniu (2025)
Tematy:
1. Upowszechnianie wiedzy w zakresie zachowania różnorodności genetycznej zwierząt gospodarskich. 
2. Podnoszenie poziomu wiedzy i umiejętności w obszarze małego przetwórstwa lokalnego oraz upowszechnianie wiedzy w zakresie innowacyjnych rozwiązań w rolnictwie i produkcji żywności.</t>
  </si>
  <si>
    <t xml:space="preserve"> Targi/ impreza plenerowa/ wystawa</t>
  </si>
  <si>
    <t>Targi, wystawy, imprezy lokalne, regionalne, krajowe i międzynarodowe</t>
  </si>
  <si>
    <t>rolnicy utrzymujący zwierzęta ras lokalnych</t>
  </si>
  <si>
    <t>Departament Bezpieczeństwa Żywności i Weterynarii (DŻW)</t>
  </si>
  <si>
    <t>Redukcja zużycia środków przeciwdrobnoustrojowych w hodowli zwierząt (drób, świnie, bydło) - upowszechnianie  wiedzy w zakresie środków przeciwdrobnoustrojowych stosowanych w medycynie weterynaryjnej</t>
  </si>
  <si>
    <t xml:space="preserve">Operacja zakłada przeprowadzenie kampanii promocyjno-informacyjna polegającej na utworzeniu i emisji filmu/ spotu w zakresie świadomego wybierania przez konsumentów produktów pochodzenia zwierzęcego. 
Tematy: 
- upowszechnianie wiedzy w zakresie innowacyjnych rozwiązań w rolnictwie produkcji żywności; 
- wspieranie rozwoju przedsiębiorczości na obszarach wiejskich przez podnoszenie poziomu wiedzy i umiejętności w obszarze racjonalnego stosowania środków przeciwdrobnoustrojowych u zwierząt. 
 </t>
  </si>
  <si>
    <t>audycja/film/spot</t>
  </si>
  <si>
    <t>Audycje,  programy, spoty w radio, telewizji i internecie</t>
  </si>
  <si>
    <t>konsumenci (grupa ludności w tzw. wieku produkcyjnym 18-59/64 lata)</t>
  </si>
  <si>
    <t xml:space="preserve">"Świat się kręci wokół wsi" - ogólnopolski amatorski konkurs filmowy </t>
  </si>
  <si>
    <t>Celem ogólnym operacji jest zwiększenie udziału zainteresowanych stron we wdrażaniu inicjatyw na rzecz rozwoju obszarów wiejskich oraz informowanie społeczeństwa i potencjalnych beneficjentów o polityce rozwoju obszarów wiejskich i wsparciu finansowym.
Celem szczegółowym operacji jest:
1) ukazanie wsi jako miejsca z nowymi perspektywami do życia;
2) prezentacja i kreacja wizerunku rolnika jako człowieka wszechstronnego, przedsiębiorczego, ciekawego nowych rozwiązań w produkcji żywności, uprawie roślin, chowie i hodowli zwierząt;
3) wzmocnienie w społeczeństwie pozytywnego wizerunku rolnika.</t>
  </si>
  <si>
    <t>Operacja zakłada organizacje konkursu filmowego w 2024 r. 
Tematy: 
1) upowszechnianie wiedzy w zakresie innowacyjnych rozwiązań w rolnictwie, produkcji żywności, leśnictwie i na obszarach wiejskich;
2) upowszechnianie wiedzy w zakresie tworzenia krótkich łańcuchów dostaw w rozumieniu art. 2 ust. 1 akapit drugi lit. m rozporządzenia nr 1305/2013 w sektorze rolno-spożywczym;
3) upowszechnianie wiedzy w zakresie systemów jakości żywności, o których mowa w art. 16 ust. 1 lit. a lub b rozporządzenia nr 1305/2013;
4) upowszechnianie wiedzy w zakresie optymalizacji wykorzystywania przez mieszkańców obszarów wiejskich zasobów środowiska naturalnego;
5) upowszechnianie wiedzy w zakresie dotyczącym zachowania różnorodności genetycznej roślin lub zwierząt;
6) wspieranie rozwoju przedsiębiorczości na obszarach wiejskich;
7) promocja jakości życia na wsi lub promocja wsi jako miejsca do życia i rozwoju zawodowego;
8) promocja wsi jako miejsca odpoczynku, relaksu, twórczości lub innych aktywności;
9) pokazanie współzależności życia w mieście od rolnictwa i poziomu rozwoju wsi.</t>
  </si>
  <si>
    <t>młodzież, ogół społeczeństwa</t>
  </si>
  <si>
    <t>II, III, IV</t>
  </si>
  <si>
    <t>Departament Pomocy Technicznej</t>
  </si>
  <si>
    <t>Przykłady dobrych praktyk z PROW 2014-2020  (cykl filmów)</t>
  </si>
  <si>
    <t>Celem głównym realizacji operacji jest zwiększenie poziomu wiedzy ogółu społeczeństwa na temat efektów realizacji PROW 2014-2020, zwiększenie udziału osób zainteresowanych we wdrażaniu inicjatyw na rzecz rozwoju obszarów wiejskich, a także podniesienie jakości realizacji Programu. 
Cele szczegółowe:
- zwiększenie wiedzy w zakresie innowacyjnych rozwiązań w rolnictwie, produkcji żywności, leśnictwie i na obszarach wiejskich;
- wspieranie rozwoju przedsiębiorczości na obszarach wiejskich przez podnoszenie poziomu wiedzy i umiejętności;
- promocja jakości życia na wsi lub promocja wsi jako miejsca do życia i rozwoju zawodowego,
- wzrost liczby osób, zarówno ogółu społeczeństwa jak i potencjalnych beneficjentów, poinformowanych o polityce rozwoju obszarów wiejskich i o możliwościach finansowania.</t>
  </si>
  <si>
    <t>Operacja będzie polegała na: zebraniu przykładów operacji zrealizowanych w wybranych działaniach PROW 2014-2020, opracowaniu redakcyjnym, w tym przygotowaniu scenariusza każdego filmu, nagraniu i montażu filmu, promocji i dystrybucji filmów w Internecie i mediach społecznościowych (w szczególności na portalu KSOW, stronach Ministerstwa oraz na stronie ARiMR).
Tematy:
1. upowszechnianie wiedzy w zakresie innowacyjnych rozwiązań w rolnictwie, produkcji żywności, leśnictwie i na obszarach wiejskich;
2. wspieranie rozwoju przedsiębiorczości na obszarach wiejskich przez podnoszenie poziomu wiedzy i umiejętności;
3. promocja jakości życia na wsi lub promocja wsi jako miejsca do życia i rozwoju zawodowego.</t>
  </si>
  <si>
    <t>Audycja, film, spot</t>
  </si>
  <si>
    <t>Nagrody dla laureatów Olimpiad  Wiedzy i Umiejętności oraz konkursów dla uczniów szkół ponadpodstawowych</t>
  </si>
  <si>
    <t xml:space="preserve">Celem głównym operacji jest: Propagowanie szeroko pojętej wiedzy rolniczej, zarówno teoretycznej jak i praktycznej wśród ogółu społeczności, w szczególności młodzieży szkół ponadpodstawowych z obszarów wiejskich. 
Cele szczegółowe: 
- Wzbogacenie młodzieży o przygotowanie zawodowe, a jednocześnie pogłębienie wiedzy i umiejętności w celu unowocześnienia, innowacyjności i transferu wiedzy w rolnictwie służące rozwojowi polskiego rolnictwa. 
- Rozwijanie zainteresowań wśród uczniów problemami żywienia, upowszechniania wzorców racjonalnego żywienia, promocja zdrowia. 
- Poszerzanie wiedzy i umiejętności młodzieży w zakresie polityki Unii Europejskiej w celu unowocześnienia, innowacyjności i transferu wiedzy w rolnictwie służące rozwojowi polskiego rolnictwa. </t>
  </si>
  <si>
    <t>W ramach operacji planuje się przyznanie nagród pieniężnych i rzeczowych dla laureatów Olimpiad i ich opiekunów oraz laureatów Konkursów:
1. Olimpiada Wiedzy o Żywieniu (edycja w roku 2024 i 2025)
2. Olimpiada Wiedzy i Umiejętności Rolniczych  (edycja w roku 2024 i 2025)
3. Konkurs Kulinarny „Smaki Wsi"  (edycja w roku 2024 i 2025)
4. Konkurs „Indeks dla Rolnika” (edycja w 2024)
5. "Ogólnopolski konkurs dla szkół rolniczych pt. "Polska Wieś w Europie"  (edycja w roku 2024 i 2025)
Tematy:
1. Upowszechnianie wiedzy w zakresie innowacyjnych rozwiązań w rolnictwie, produkcji żywności, leśnictwie i na obszarach wiejskich;
2. Wspieranie rozwoju przedsiębiorczości na obszarach wiejskich przez podnoszenie poziomu wiedzy i umiejętności; 
3. Promocja wsi jako miejsca do życia i rozwoju zawodowego, promocja dziedzictwa kulturowego wsi;
4. Upowszechnianie wiedzy w dziedzinie nowoczesnego rolnictwa w Unii Europejskiej oraz rozpowszechnianie wiedzy na temat polityki unijnej dotyczącej rolnictwa i programów unijnych skierowanych do rolników</t>
  </si>
  <si>
    <t>konkurs/olimpiada</t>
  </si>
  <si>
    <t>uczniowie szkół ponadpodstawowych</t>
  </si>
  <si>
    <t>I, II, III, IV</t>
  </si>
  <si>
    <t>Departament Oświaty i Polityki Społecznej</t>
  </si>
  <si>
    <t>Odpoczywaj na wsi</t>
  </si>
  <si>
    <t xml:space="preserve">Celem głównym projektu jest kreowanie wizerunku obszarów wiejskich, jako turystycznego rynku oferującego zróżnicowane i całoroczne atrakcje oraz podnoszenie rangi turystyki wiejskiej i agroturystyki w środowisku sektora turystycznego.
Cele szczegółowe:
- budowa konsumenckiej świadomości konkretnych produktów turystycznych
- upowszechnianie standardów turystyki wiejskiej, w tym agroturystyki, i jakości świadczonych usług,
- integracja środowiska turystyki wiejskiej, w tym agroturystyki, z przedstawicielami branży turystycznej,
- integracja sektora turystyki wiejskiej na poziomie organizacji pozarządowych.
Efektem działań informacyjnych, edukacyjnych i promocyjnych jest wymiana wiedzy pomiędzy podmiotami uczestniczącymi w rozwoju obszarów wiejskich. Ponadto planowane działania zakładają wzrost zainteresowania turystyką wiejską co wpływa bezpośrednio na wspieranie włączenia społecznego, ograniczenie ubóstwa  rozwój gospodarczy na obszarach wiejskich. </t>
  </si>
  <si>
    <t>Realizacja projektu zakłada: 
1) kompleksową organizację wyspowego stoiska wystawienniczego w ramach kampanii informacyjno-edukacyjnej „ODPOCZYWAJ NA WSI” podczas imprez targowych i plenerowych,
2) kompleksową merytoryczną i techniczną obsługę kampanii informacyjno-
3) działania informacyjno-edukacyjne w telewizji;
4) organizację ogólnopolskiego konkursu plastycznego dla dzieci i młodzieży.
Tematy:
- upowszechnianie informacji nt. możliwości prowadzenia działalności związanej z turystyką wiejską, w tym agroturystyką, oraz możliwości korzystania z tego rodzaju wypoczynku,
- upowszechnianie wiedzy w zakresie optymalizacji wykorzystywania przez mieszkańców obszarów wiejskich zasobów środowiska naturalnego, 
- wspieranie rozwoju przedsiębiorczości na obszarach wiejskich, 
- promocję wsi i promocję wsi jako miejsca do życia i rozwoju zawodowego, 
- wspieranie tworzenia sieci współpracy partnerskiej dotyczącej rolnictwa i obszarów wiejskich przez podnoszenie poziomu wiedzy w tym zakresie,                                                                                                                                                                                                                   - upowszechnienie informacji nt. akcji informacyjno-edukacyjnej "Odpoczywaj na wsi".</t>
  </si>
  <si>
    <t>targi/impreza/wystawa
audycja/film/spot
konkurs/olimpiada</t>
  </si>
  <si>
    <t xml:space="preserve">1. Konsument zainteresowany odpoczynkiem na wsi (ogół społeczeństwa)
2. Branża turystyczna (podmioty prowadzące działalność związaną z organizowaniem lub promocją turystyki,
3. Kwaterodawcy, organizacje działające na rzecz turystyki wiejskiej  
Osoby działające w obszarze turystyki wiejskiej, w tym agroturystyki, oferujący wypoczynek na wsi a także organizacje o zasięgu ogólnopolskim, regionalnym lub lokalnym stowarzyszające obiekty turystyki wiejskiej, których celem jest prowadzenie działań na rzecz promocji i rozwoju polskiej turystyki obszarów wiejskich.
4. Eksperci ds. turystyki wiejskiej, w tym agroturystyki, w Polsce 
</t>
  </si>
  <si>
    <t>Upowszechnianie wiedzy pomiędzy szkołami rolniczymi a osobami zainteresowanymi edukacją na rzecz rozwoju obszarów wiejskich</t>
  </si>
  <si>
    <t>Celem operacji jest  zwiększenie wiedzy i innowacyjności na obszarach wiejskich, w szczególności wśród młodzieży szkól rolniczych, a także promowanie uczenie się przez całe życie w celu podnoszenia potencjału ludzkiego i poprawy funkcjonowania gospodarstw rolnych.
Cele szczegółowe: 
- upowszechnienie edukacji rolniczej wśród absolwentów szkół podstawowych oraz osób dorosłych oraz wzbogacenie oferty edukacyjnej szkół rolniczych,
- wprowadzanie nowych metod kształcenia dostosowanych do potrzeb regionalnych co ma służyć zwiększeniu liczby absolwentów szkół MRiRW. 
- ułatwianie wymiany wiedzy pomiędzy podmiotami uczestniczącymi w rozwoju obszarów wiejskich oraz wymianie i rozpowszechnianiu rezultatów działań na rzecz tego rozwoju oraz zwiększenia udziału zainteresowanych stron we wdrażaniu inicjatyw na rzecz rozwoju obszarów wiejskich;</t>
  </si>
  <si>
    <t>Operacja zakłada przeprowadzenie kampanii informacyjno - edukacyjnej polegającej na emisjach jednego spotu (mini audycji) w 2024 r. oraz takiej samej  kampanii informacyjno-edukacyjnej w 2025 r. Mini Audycja będzie promować kształcenie w zawodach rolniczych w sieci szkół rolniczych prowadzonych przez MRIRW oraz PROW 2014-2020.  
Tematy:
- upowszechnianie wiedzy w zakresie innowacyjnych rozwiązań w rolnictwie, produkcji żywności, leśnictwie i na obszarach wiejskich;
- promocja jakości życia na wsi i promocja wsi jako miejsca do życia i rozwoju zawodowego;
- wspieranie rozwoju przedsiębiorczości na obszarach wiejskich poprzez podnoszenie poziomu wiedzy i umiejętności w obszarze małego przetwórstwa lokalnego lub w obszarze rozwoju zielonej gospodarki, w tym tworzenie nowych miejsc pracy, a także w innych obszarach.</t>
  </si>
  <si>
    <t xml:space="preserve">Audycja/ film/ spot </t>
  </si>
  <si>
    <t>ogół społeczeństwa ze szczególnym uwzględnieniem zamieszkujących obszary wiejskie, uczniów szkół podstawowych, szkół ponadpodstawowych, społeczności lokalnej oraz osób zainteresowanych wdrażaniem inicjatyw na rzecz rozwoju obszarów wiejskich</t>
  </si>
  <si>
    <t xml:space="preserve">Kampania informacyjno-edukacyjna dotycząca rolnictwa i produkcji ekologicznej </t>
  </si>
  <si>
    <t xml:space="preserve">Celem operacji jest zwiększanie udziału zainteresowanych stron we wdrożeniu inicjatyw na rzecz rozwoju obszarów wiejskich oraz informowanie społeczeństwa i potencjalnych beneficjentów o polityce rozwoju obszarów wiejskich i wsparciu finansowym. 
Celem szczegółowe: 
- przekazanie  informacji o korzyściach płynących z prowadzenia gospodarstw metodami ekologicznymi, poprzez identyfikację i upowszechnianie dobrych praktyk w zakresie rolnictwa ekologicznego,
- podniesienia poziomu informacji dotyczących warunków i trybu przyznawania pomocy w ramach obecnej perspektywy finansowej w grupie docelowej operacji. </t>
  </si>
  <si>
    <t xml:space="preserve">rolnicy, producenci, hodowcy i przetwórcy, mieszkańcy obszarów wiejskich, mieszkańcy miast zainteresowani tematyką rolnictwa i obszarów wiejskich, w szczególności rolnictwa i produkcji ekologicznej. </t>
  </si>
  <si>
    <t xml:space="preserve">Departament Rolnictwa Ekologicznego i Jakości Żywności </t>
  </si>
  <si>
    <t>Konkurs na najlepszy przepis kulinarny wykorzystujący produkty zarejestrowane jako Chroniona Nazwa Pochodzenia (ChNP), Chronione Oznaczenie Geograficzne (ChOG) oraz Gwarantowana Tradycyjna Specjalność (GTS).</t>
  </si>
  <si>
    <t>Celem głównym operacji jest Upowszechnianie wiedzy na temat produktów zarejestrowanych jako ChNP, ChOG i GTS.
Cele szczegółowe:
Zwiększenie poziomu wiedzy ogólnej i szczegółowej dotyczącej PROW 2014-2020, w tym zapewnienie informacji dotyczących warunków i trybu przyznawania pomocy, dla potencjalnych beneficjentów – w celu promocji zrównoważonego rozwoju obszarów wiejskich, 
- wspieranie transferu wiedzy i innowacji w rolnictwie, leśnictwie i na obszarach wiejskich oraz informowanie społeczeństwa i potencjalnych beneficjentów o polityce rozwoju obszarów wiejskich i wsparciu finansowym.</t>
  </si>
  <si>
    <t>Operacja zakłada organizację konkursu w ramach którego zostaną wykonane następujące działania: 
• ogłoszenie konkursu,
• organizacja biura konkursu w celu przyjmowania i weryfikacji pod kątem merytorycznym zgłoszeń konkursowych, promocji konkursu, organizacji finału konkursu oraz zakupu nagród dla laureatów
• zapewnienie pobytu (usługa hotelowa, gastronomiczna oraz transportowa) dla finalistów i ich opiekunów, w miejscu organizacji finału konkursu 
• organizacja finału konkursu, w tym zapewnienie odpowiednio zaopatrzonego pomieszczenia ze stanowiskami do przygotowania potraw oraz sali przeznaczonej do uroczystości rozdania nagród 
Tematy:
Upowszechnianie wiedzy w zakresie systemów jakości żywności, o których mowa w art. 16 ust. 1 lit. a rozporządzenia 1305/2013.</t>
  </si>
  <si>
    <t xml:space="preserve">uczestnicy konkursu - uczniowie szkół gastronomicznych oraz nauczyciele. Pośrednią grupą docelową są czytelnicy portali internetowych https://www.gov.pl/web/rolnictwo i www.ksow.pl oraz uczniowie i nauczyciele szkół gastronomicznych (poza uczestnikami konkursu).
</t>
  </si>
  <si>
    <t>Ogólnopolska promocja działania "Scalanie gruntów”</t>
  </si>
  <si>
    <t>Cel operacji:  
1) zwiększenie udziału zainteresowanych stron we wdrażaniu PROW 2014-2020 (8.2.4.3.5 Scalanie gruntów), 
2) podniesienie świadomości zainteresowanych stron we wdrażaniu operacji typu „Scalanie gruntów” 
3) nawiązanie współpracy administracji centralnej z administracją samorządową, a także wymianę zdobytych doświadczeń między podmiotami realizującymi operacje typu „Scalanie gruntów”</t>
  </si>
  <si>
    <t>Operacja zakłada:
1. Organizację  XLVIII (w 2024) oraz XLIX (w 2025) Ogólnopolskiego Konkursu Jakości Prac Scaleniowych promującego doświadczenia i najlepsze stosowane praktyki
2. Organizację w 2024  r. oraz w 2025 r. dwudniowego seminarium, 
Zakres tematyczny:
1) systematyczne doskonalenie jakości wykonawstwa prac scaleniowych pod względem gospodarczym, technicznym i organizacyjnym, w tym promowanie dobrych praktyk oraz wymiana doświadczeń zdobytych przy realizacji operacji typu „Scalanie gruntów”;
2) upowszechnianie wiedzy w zakresie rozwoju obszarów wiejskich, w szczególności obowiązujących przepisów dotyczących operacji typu „Scalanie gruntów”.</t>
  </si>
  <si>
    <t>szkolenie/seminarium, warsztat, spotkanie
konkurs/olimpiada</t>
  </si>
  <si>
    <t xml:space="preserve">uczestnicy Konkursów - pracownicy wojewódzkich biur geodezji;
liczebność: 120 uczestników
uczestnicy Seminariów - podmioty zainteresowane wdrażaniem oraz zaangażowane we wdrażanie operacji typu „Scalanie gruntów”: 
1) pracownicy starostw powiatowych, urzędów wojewódzkich i urzędów marszałkowskich;
2) pracownicy wojewódzkich biur geodezji; 
3) pracownicy Krajowego Ośrodka Wsparcia Rolnictwa oraz terenowych oddziałów;
4) pracownicy uczelni wyższych.
liczebność: 200 uczestników
</t>
  </si>
  <si>
    <t>Departament Nieruchomości i Infrastruktury Wsi</t>
  </si>
  <si>
    <t>Wymiana doświadczeń między instytucjami odpowiedzialnymi za gospodarowanie wodą w rolnictwie, scalanie gruntów oraz infrastrukturę techniczną, w tym wodno-kanalizacyjną i drogową na obszarach wiejskich.</t>
  </si>
  <si>
    <t xml:space="preserve">Celem głównym operacji jest zwiększenie udziału zainteresowanych stron we wdrażaniu PROW 2014-2020 (8.2.4.3.6. Zarządzanie zasobami wodnymi, 8.2.4.3.5. Scalanie gruntów, 8.2.5.3.2. Inwestycje zapobiegające zniszczeniu potencjału produkcji rolnej, 8.2.7.3.2. Gospodarka wodno-ściekowa, 8.2.7.3.1. Budowa lub modernizacja dróg lokalnych). 
Cele szczegółowe:
- podjęcie współpracy międzyinstytucjonalnej, nawiązanie współpracy administracji centralnej z administracją samorządową, instytucjami państwowymi, które mają bezpośredni wpływ na lokalne inwestycje oraz podmiotami prywatnymi, w tym rolnikami.
- wymiana informacji pomiędzy poszczególnymi partnerami projektu przyczyni się do lepszego przygotowania uczestników wyjazdu, beneficjentów i wykonawców (samorządów i instytucji oraz sektora prywatnego) do realizacji operacji w zakresie objętym projektem, a tym samym pozwoli na szybsze uzyskanie efektów tego typu przedsięwzięć.
Wyżej wymienione cele operacji ze względu na jej formę realizacji (wyjazd studyjny) zdecydowanie ułatwią wymianę wiedzy pomiędzy podmiotami uczestniczącymi w rozwoju obszarów wiejskich oraz wymianę i rozpowszechnianie rezultatów działań na rzecz tego rozwoju, będą miały istotny wpływ na wspieranie transferu wiedzy i innowacji w rolnictwie, leśnictwie i na obszarach wiejskich, a także zapewnią zwiększenie udziału zainteresowanych stron we wdrażaniu inicjatyw na rzecz rozwoju obszarów wiejskich. </t>
  </si>
  <si>
    <t xml:space="preserve">Operacja zakłada organizację wyjazdu studyjnego, który obejmuje:  
- spotkania merytoryczne m.in. z przedstawicielami Dolnośląskiego Biura Geodezji i Terenów Rolnych we Wrocławiu, Urzędu Gminy Mściwojów i innych jednostek samorządu terytorialnego oraz dyskusje pomiędzy uczestnikami poszczególnych spotkań, które pozwolą na wymianę wiedzy i doświadczeń 
- wizytę terenową na obiekcie scaleniowym oraz innych przedsięwzięciach w zakresie infrastruktury technicznej zrealizowanych w ramach środków PROW 2014-2020.
Tematyka wyjazdu będzie dotyczyła: zarządzanie zasobami wodnymi, w tym racjonalnej gospodarki wodnej na obszarach wiejskich, organizację małej retencji i innych systemów H26 na gromadzenie wody, scalania gruntów, inwestycji zapobiegających zniszczeniu potencjału produkcji rolnej, gospodarki wodno-ściekowej, budowy lub modernizacji dróg lokalnych; 
Tematy: 
1) upowszechnianie wiedzy w zakresie rozwoju obszarów wiejskich, w szczególności gospodarowania wodą w rolnictwie, scalania gruntów, infrastruktury technicznej, w tym wodno-kanalizacyjnej i drogowej na obszarach wiejskich; 
2) wymiana zdobytych doświadczeń i prezentacja dobrych praktyk przez podmioty uczestniczące w rozwoju obszarów wiejskich, służąca w szczególności poprawie jakości realizowanych zadań oraz ułatwianiu transferu wiedzy i innowacji w rolnictwie oraz na obszarach wiejskich, w zakresie gospodarowania wodą w rolnictwie, scalania gruntów, infrastruktury technicznej, w tym wodno-kanalizacyjnej i drogowej na obszarach wiejskich.
</t>
  </si>
  <si>
    <t>pracownicy MRiRW, pracownicy merytoryczni odpowiedzialni za wdrażanie PROW 2014-2020</t>
  </si>
  <si>
    <t>Seminaria/wyjazdy studyjne w ramach wybranych interwencji Planu Strategicznego na lata 2023-2027 z zakresu filara I (w tym ekoschematów) oraz interwencji powierzchniowych II filara.</t>
  </si>
  <si>
    <t>Celem głównym operacji jest upowszechnienie wiedzy na temat celów i zasad realizacji wybranych interwencji Planu Strategicznego WPR na lata 2023-2027. Tym samym wspierany będzie cel operacji jakim jest transfer wiedzy i innowacji w rolnictwie, leśnictwie i na obszarach wiejskich. Ponadto, z uwagi na fakt, że spotkania skierowane będą do rolników oraz osób reprezentujących podmioty w różny sposób zaangażowane w realizację interwencji PS WPR, wpłynie to na zwiększenie udziału zainteresowanych stron we wdrażaniu inicjatyw na rzecz rozwoju obszarów wiejskich. Pozwoli również na podjęcie szerokiej dyskusji mającej na celu omówienie procesu wdrażania i dotychczasowej realizacji interwencji, jak również mogącej stanowić przyczynek do wypracowania rozwiązań usprawniających ich realizację w kolejnych latach. Tym samym ułatwi wymianę wiedzy pomiędzy podmiotami uczestniczącymi w rozwoju obszarów wiejskich oraz wymianę i rozpowszechnianie rezultatów działań na rzecz tego rozwoju.</t>
  </si>
  <si>
    <t xml:space="preserve">Realizacja operacji polegać będzie na zorganizowaniu i obsłudze spotkań, wraz z wyjazdami studyjnymi. Spotkania realizowane będą w formie warsztatów połączonych z wyjazdem studyjnym. W ramach organizacji spotkań przygotowane zostaną materiały, które dzięki logotypom MRiRW, PROW,  KSOW, UE będą zwracały uwagę na możliwości korzystania z finansowego wsparcia z Europejskiego Funduszu Rolnego  oraz wspomogą realizację celów określonych we Wspólnej Polityce Rolnej (informowanie i promowanie interwencji obszarowych oraz dobrostanu zwierząt wdrażanych w ramach PS WPR). Zgodnie z założeniami, głównym punktem realizacji zamówienia będzie usługa polegająca na: (1) zapewnieniu transportu dla uczestników spotkań w trakcie wizyty studyjnej; (2) organizacji i obsłudze części wykładowo-warsztatowej, poprzez usługę hotelową, gastronomiczną oraz wynajmie sali konferencyjnej wraz z wyposażeniem; (3) opracowaniu i wykonaniu dokumentacji i materiałów szkoleniowych dla uczestników. 
Tematy:
1. upowszechnianie wiedzy w zakresie innowacyjnych rozwiązań w rolnictwie, produkcji żywności, leśnictwie i na obszarach wiejskich; 
2. upowszechnianie wiedzy w zakresie możliwości i zasad interwencji I filaru (w tym ekoschematów)PS WPR 2023-2027, wybranych interwencji II filaru PS WPR 2023-2027
3. upowszechnianie wiedzy na temat możliwości i zasad korzystania finansowego wsparcia z Europejskiego Funduszu Rolniczego Gwarancji oraz z Europejskiego Funduszu Rolnego na rzecz Rozwoju Obszarów Wiejskich i potencjalnie wpływając na zwiększenie liczby osób zainteresowanych udzielanym wsparciem.
</t>
  </si>
  <si>
    <t xml:space="preserve">Szkolenie/ seminarium/ warsztat /spotkanie
Wyjazd studyjny </t>
  </si>
  <si>
    <t>Szkolenia/ seminaria/ inne formy szkoleniowe
Uczestnicy szkoleń/ seminariów/ innych form szkoleniowych
Krajowe wyjazdy studyjne
Uczestnicy krajowych wyjazdów studyjnych</t>
  </si>
  <si>
    <t xml:space="preserve">
5
250
5
250
</t>
  </si>
  <si>
    <t>szt.
Osoby
szt.
osoby</t>
  </si>
  <si>
    <t>naukowcy, eksperci rolniczy i  przyrodniczy, doradcy, przedstawiciele agencji płatniczej, instytucji zarządzającej, administracji publicznej i organizacji pozarządowych współpracujących z rolnikami oraz rolnicy indywidualni.</t>
  </si>
  <si>
    <t>Departament Płatności Bezpośrednich</t>
  </si>
  <si>
    <t xml:space="preserve">Promocja i upowszechnianie wiedzy o inicjatywach w obszarze badań i innowacji w rolnictwie </t>
  </si>
  <si>
    <t>Celem głównym operacji jest zwiększenie zainteresowania wdrażaniem inicjatyw z zakresu rozwoju obszarów wiejskich poprzez innowacyjne rozwiązania w rolnictwie lub produkcji żywności lub leśnictwie. 
Cele szczegółowe:
 - zwiększenie i wymiana wiedzy z zakresu rozwoju obszarów wiejskich poprzez innowacyjne rozwiązania w rolnictwie lub produkcji żywności lub leśnictwie wśród podmiotów uczestniczących w rozwoju obszarów wiejskich; 
- zwiększenie i wymiana wiedzy w odniesieniu do inicjatyw, projektów i programów w obszarze badań i innowacji w rolnictwie i na obszarach wiejskich; 
 - promowanie dobrych praktyk/ projektów wdrożonych z sukcesem z zakresu rozwoju obszarów wiejskich poprzez innowacyjne rozwiązania w rolnictwie lub produkcji żywności lub leśnictwie;
 - wzrost zainteresowania działaniami PROW 2014-2020 i interwencjami Planu Strategicznego dla WPR na lata 2023-2027 dot. rozwoju obszarów wiejskich poprzez innowacyjne rozwiązania w rolnictwie lub produkcji żywności lub leśnictwie.</t>
  </si>
  <si>
    <t>Realizacja operacji będzie polegała na: Przeprowadzaniu 3 spotkań  w formie jednodniowych lub dwudniowych szkoleń/seminariów/spotkań/warsztatów dotyczących wdrażania inicjatyw z zakresu rozwoju obszarów wiejskich poprzez innowacyjne rozwiązania w rolnictwie lub produkcji żywności lub leśnictwie. 
Wydarzenia będą organizowane w formule stacjonarnej lub w formule on-line lub w formule hybrydowej (zarówno stacjonarnie jaki on-line). Uczestnikom spotkań zostanie zapewnione zakwaterowanie, wyżywienie, zapewniona zostanie sala wykładowa.
Tematy: 
- wzrost zainteresowania wdrażaniem inicjatyw z zakresu rozwoju obszarów wiejskich poprzez innowacyjne rozwiązania w rolnictwie lub produkcji żywności lub leśnictwie.</t>
  </si>
  <si>
    <t>Szkolenie/ seminarium/ warsztat /spotkanie</t>
  </si>
  <si>
    <t xml:space="preserve">Szkolenia/seminaria/inne formy szkoleniowe 
Uczestnicy szkoleń/seminariów/innych form szkoleniowych </t>
  </si>
  <si>
    <t xml:space="preserve">
3
240
</t>
  </si>
  <si>
    <t>szt.
osoby</t>
  </si>
  <si>
    <t>podmioty zaangażowane w realizację lub upowszechnianie informacji nt. inicjatyw z zakresu innowacyjnych rozwiązań w rolnictwie i na obszarach i wiejskich lub produkcji żywności lub leśnictwie, w tym m.in. pracownicy MRiRW, ARiMR, jednostek doradztwa rolniczego (głównie brokerzy innowacji), jednostek naukowych, szkół rolniczych i szkół wyższych.</t>
  </si>
  <si>
    <t xml:space="preserve">Departament Innowacji, Cyfryzacji i Transferu Wiedzy </t>
  </si>
  <si>
    <t>Osiągnięcia państwowych instytutów badawczych nadzorowanych przez MRiRW w obszarze badań i innowacji w rolnictwie.</t>
  </si>
  <si>
    <t>Celem głównym jest zwiększenie wiedzy zainteresowanych podmiotów o osiągnięciach państwowych instytutów badawczych nadzorowanych przez MRiRW, w szczególności w zakresie nowych i innowacyjnych rozwiązań oraz technologii.
 Cele szczegółowe: (I) wymiana wiedzy pomiędzy podmiotami uczestniczącymi w rozwoju obszarów wiejskich nt. potencjału instytutów badawczych  w tworzeniu i wdrażaniu innowacyjnych rozwiązań w polskim rolnictwie (II) promocja oferty do współpracy na rzez innowacyjnych rozwiązań w rolnictwie, (III) zwiększenie udziału zainteresowanych podmiotów we wdrażaniu nowych technologii i innowacyjnych rozwiązań na rzecz rozwoju obszarów wiejskich.</t>
  </si>
  <si>
    <t>Operacja będzie polegała na opracowaniu publikacji dotyczącej osiągnięć państwowych instytutów badawczych nadzorowanych przez MRiRW w obszarze badań i innowacji w rolnictwie.
Operacja zakłada opracowanie, skład i druk publikacji.
Tematy:
Upowszechnianie wiedzy w zakresie innowacyjnych rozwiązań w rolnictwie i na obszarach wiejskich.</t>
  </si>
  <si>
    <t xml:space="preserve"> Publikacja/ materiał (wersja drukowana i/lub elektroniczna)</t>
  </si>
  <si>
    <t>Tytuły publikacji wydanych w formie papierowej</t>
  </si>
  <si>
    <t>Ministerstwo Rolnictwa i Rozwoju Wsi oraz zaplecze naukowo-badawcze działające w obszarze rolnictwa i rozwoju obszarów wiejskich, instytucje wspierające upowszechnianie wiedzy, w szczególności jednostki doradztwa rolniczego, a także administracja państwowa i samorządowa, uczelnie i szkoły rolnicze, producenci rolni, przedsiębiorcy sektora rolno-spożywczego, zagraniczne jednostki naukowo-badawcze oraz potencjalni zagraniczni partnerzy zainteresowani podjęciem współpracy z nadzorowanymi instytutami badawczymi</t>
  </si>
  <si>
    <t>Opracowanie i druk publikacji dot. dobrych praktyk z zakresu transferu wiedzy</t>
  </si>
  <si>
    <t xml:space="preserve">Celem głównym operacji jest zapewnienie doradztwa rolniczego, sprawnie funkcjonującego w systemie AKIS.
Cele szczegółowe:
Upowszechnienie wiedzy na temat dobrych praktyk w prowadzeniu działań na rzecz transferu wiedzy 
Wspieranie transfer wiedzy i wdrażanie innowacyjnych rozwiązań do praktyki rolniczej. </t>
  </si>
  <si>
    <t xml:space="preserve">W ramach realizacji operacji  Wykonawca przygotuje opisy dobrych praktyk, przygotuje projekt publikacji, opracowanie graficzne oraz przygotuje do druku i wydrukuje publikację. 
Tematy:
1. Promowanie dobrych praktyk w zakresie wymiany wiedzy, 
2. wspierania współpracy partnerskiej i upowszechniania innowacji. </t>
  </si>
  <si>
    <t>doradztwo rolnicze, rolnicy, mieszkańcy obszarów wiejskich, jednostki naukowe, inne instytucje podległe MRiRW.</t>
  </si>
  <si>
    <t>Spotkanie doradztwa i innych partnerów AKIS</t>
  </si>
  <si>
    <t xml:space="preserve">Celem głównym operacji jest wymiana wiedzy pomiędzy podmiotami uczestniczącymi w rozwoju obszarów wiejskich, wsparcie sieciowania partnerów. 
Jako cele szczegółowe należy uznać wymianę wiedzy wspierającą realizację Planu Strategicznego dla WPR na lata 2021 – 2027, wypracowanie rozwiązań potrzebnych dla rozwoju wsi i rolnictwa i ich transfer do praktyki, dostarczenie wiedzy o najnowszych wynikach badań rolniczych i innowacjach zalecanych do upowszechniania. </t>
  </si>
  <si>
    <t xml:space="preserve">Realizacja operacji będzie polegała na organizacji spotkania stacjonarnego, dwudniowego, z udziałem około 120 osób (przedstawicieli doradztwa rolniczego, instytutów badawczych i innych partnerów AKIS). Podczas spotkania planowana jest wymiana doświadczeń i wiedzy dotyczącej: rolnictwa i obszarów wiejskich, wykorzystania innowacyjnych rozwiązań w rolnictwie;  nawiązywanie kontaktów i współpracy pomiędzy podmiotami uczestniczącymi w spotkaniu. 
Tematy:
Wymiana wiedzy pomiędzy podmiotami uczestniczącymi w rozwoju obszarów wiejskich, służąca w szczególności  wspieraniu tworzenia sieci partnerskiej oraz ułatwianiu transferu wiedzy i innowacji w rolnictwie oraz na obszarach wiejskich.  </t>
  </si>
  <si>
    <t>Szkolenie/ seminarium/ warsztat /spotkanie
Uczestnicy szkoleń/ seminariów/ innych form szkoleniowych</t>
  </si>
  <si>
    <t>1
120</t>
  </si>
  <si>
    <t>17 jednostek doradztwa rolniczego, instytuty badawcze nadzorowane przez MRiRW (12 podmiotów), uczelnie o profilu rolniczym. Spotkanie na około 120 osób.</t>
  </si>
  <si>
    <t xml:space="preserve">Ogólnopolski konkurs ,,Doradca Roku" </t>
  </si>
  <si>
    <t xml:space="preserve">Głównym celem konkursu jest wzrost efektywności transfer wiedzy pomiędzy doradztwem rolniczym a rolnikami, a także identyfikacja i upowszechnianie dobrych praktyk w zakresie  transferu wiedzy, poprzez  podnoszenie jakości i efektywności usług doradczych w zakresie transferu wiedzy.
Cele szczegółowe to:
− popularyzacja i promowanie osiągnięć doradców rolniczych i upowszechnianie dobrych  praktyk rolniczych w zakresie innowacji, 
− promowanie usług doradczych w różnych zakresach tematycznych. 
</t>
  </si>
  <si>
    <t xml:space="preserve"> Organizatorem konkursu jest Centrum Doradztwa Rolniczego we współpracy z Ministerstwem Rolnictwa i Rozwoju Wsi oraz wojewódzkie ośrodki doradztwa rolniczego . MRiRW w ramach zgłoszonej operacji zapewnia nagrody  dla laureatów wojewódzkich (16), oraz za zajęcie I, II, III miejsca w finale krajowym . 
Tematy:
1) upowszechnianie wiedzy w zakresie innowacyjnych rozwiązań w rolnictwie, produkcji żywności, leśnictwie i na obszarach wiejskich,
2) podnoszenie poziomu wiedzy i umiejętności doradców rolniczych. h. </t>
  </si>
  <si>
    <t>Konkurs/olimpiada</t>
  </si>
  <si>
    <t xml:space="preserve">
Konkursy   
uczestnicy konkursów
</t>
  </si>
  <si>
    <t>2
320</t>
  </si>
  <si>
    <t>doradcy rolniczy wpisani na listę prowadzoną przez Dyrektora Centrum Doradztwa Rolniczego w Brwinowie</t>
  </si>
  <si>
    <t>Film "Dobre praktyki w projektach demonstracyjnych  w ramach działania „Transfer wiedzy i działalność informacyjna” poddziałania  „Wsparcie dla projektów demonstracyjnych i działań informacyjnych” PROW 2014-2020</t>
  </si>
  <si>
    <t xml:space="preserve">Cel oraz cele szczegółowe: 
1. Zwiększenie zainteresowania rolników i mieszkańców wsi udziałem w projektach demonstracyjnych.
2. Informowanie społeczeństwa i potencjalnych beneficjentów o dobrych praktykach realizowanych w ramach działania „Transfer wiedzy i działalność informacyjna” poddziałania  „Wsparcie dla projektów demonstracyjnych i działań informacyjnych” PROW 2014-2020
3. Upowszechnianie praktycznych metod doskonalenia zawodowego rolników i mieszkańców wsi poprzez realizację projektów demonstracyjnych 
4. Podniesienie jakości realizacji Programu poprzez upowszechnianie innowacji w rolnictwie i produkcji żywności
</t>
  </si>
  <si>
    <t>Realizacja operacji obejmuje: opracowanie scenariusza, wybór gospodarstw, w których zostały założone projekty demonstracyjne i są prowadzone przez właścicieli  gospodarstw we współpracy z naukowcami z danej dziedziny i doradcami rolniczymi, przygotowanie grup rolników i samych gospodarstw do wizyt w gospodarstwach demonstracyjnych, w tym nagranie dyskusji i wymiany doświadczeń pomiędzy właścicielem gospodarstwa, doradcami rolniczymi i uczestnikami szkolenia, kolaudacja filmu, dystrybucja filmu wśród rolników i mieszkańców obszarów wiejskich, w szczególności za pośrednictwem ośrodków doradztwa rolniczego i szkół rolniczych.
Tematy: 
1) upowszechnianie wiedzy w zakresie innowacyjnych rozwiązań w rolnictwie, produkcji żywności, leśnictwie i na obszarach wiejskich;
2) upowszechnianie wiedzy w zakresie systemów jakości żywności, o których mowa w art. 16 ust. 1 lit. a lub b rozporządzenia nr 1305/2013;
3)  gromadzenie dobrych praktyk, mających na celu wspieranie rozwoju przedsiębiorczości na obszarach wiejskich przez podnoszenie poziomu wiedzy i umiejętności:
a) w obszarze małego przetwórstwa lokalnego lub w obszarze rozwoju zielonej gospodarki, w tym tworzenie nowych miejsc pracy,
b) w obszarach innych niż wskazane w lit. a;</t>
  </si>
  <si>
    <t xml:space="preserve"> Audycja/ film/ spot</t>
  </si>
  <si>
    <t>rolnicy i mieszkańcy wsi, ogół społeczeństwa</t>
  </si>
  <si>
    <t xml:space="preserve">Departament Innowacji, Cyfryzacji i Transferu Wiedzy
</t>
  </si>
  <si>
    <t>"Nie marnuj żywności - szkoda planety"</t>
  </si>
  <si>
    <t>Celem głównym operacji jest upowszechnianie wiedzy na temat przeciwdziałania marnowaniu żywności i transfer wiedzy, co łączy się z Działaniem 6 (ułatwienie wymiany wiedzy), Priorytetem 1 (transfer wiedzy, cel gospodarki o obiegu zamkniętym), Celem 1 (Zwiększenie udziału zainteresowanych stron we wdrażaniu inicjatyw na rzecz rozwoju obszarów wiejskich)</t>
  </si>
  <si>
    <t>Operacja zakłada przeprowadzenie szeregu działań edukacyjno-informacyjne upowszechniających wiedzę i zachęcających do przeciwdziałania marnowaniu żywności:
- konferencji naukowej "Nie marnuj żywności - szkoda planety",
-  konkursów z nagrodami dla dzieci i młodzieży,
-  przygotowanie i wyprodukowanie spotu telewizyjnego oraz spotu radiowego dotyczących niemarnowania żywności,
- emisje spotów telewizyjnych i radiowych  – dotyczących przeciwdziałaniu marnowaniu żywności w stacjach telewizji ogólnokrajowej oraz ogólnokrajowych stacjach radiowych.
- upowszechnianie wiedzy poprzez promocję treści edukacyjno-informacyjnych w programach telewizyjnych i radiowych - umieszczenie informacji dotyczących niemarnowania żywności w gotowych formatach, które obecnie funkcjonują w radiu i TV,
- upowszechnianie wiedzy poprzez umieszczanie odpłatnych materiałów edukacyjnych w popularnych portalach Internetowych,
- materiały promocyjne - gadżety promujące przeciwdziałanie marnowaniu żywności, które zostaną rozdystrybuowane wśród uczestników konferencji oraz konkursów,
-  publikacja: stworzenie broszury informacyjnej dotyczącej właściwego rozumienia dat żywności w formie elektronicznej i drukowanej, 
- stworzenie jednoznacznej wizualizacji (Księgi Znaku) dla całości kampanii dotyczącej niemarnowania żywności.
Tematy:
Upowszechnianie wiedzy na temat przeciwdziałania marnowaniu żywności i transfer wiedzy</t>
  </si>
  <si>
    <t xml:space="preserve">Konferencja/ kongres 
Publikacja/ materiał (wersja drukowana i/lub elektroniczna)
Prasa
Audycja/ film/ spot
Konkurs/olimpiada
</t>
  </si>
  <si>
    <t>Konferencje
Uczestnicy konferencji
Tytuły publikacji wydanych w formie papierowej
Tytuły publikacji wydanych w formie elektroniczne
Artykuły/wkładki  w prasie i w internecie
Spoty w radio
Spoty w TV
Konkursy
Uczestnicy konkursów</t>
  </si>
  <si>
    <t>1
120
1
2
10
1
1
2
200</t>
  </si>
  <si>
    <t xml:space="preserve">
szt.
osoby
szt.
Szt.
szt.
liczba spotów
liczba spotów
szt.
osoby
</t>
  </si>
  <si>
    <t>Grupą docelową jest ogół społeczeństwa. Grupą docelową konkursu są dzieci i młodzież szkolna. W przypadku konferencji grupę docelową są środowiska naukowo-badawcze, instytucje publiczne, przedstawiciele łańcucha dostaw żywności: organizacje zrzeszające producentów, rolników, dystrybutorów żywności, handlu, organizacje konsumenckie, organizacje NGO zajmujące się redystrybuują żywności dla osób potrzebujących wsparcia. Ilość zaproszonych organizacji ok. 60, szacowana lista gości konferencji ok. 100 osób, szacowana liczba uczestników konkursów ok. 200</t>
  </si>
  <si>
    <t xml:space="preserve">Departament Rynków Rolnych i Transformacji Energetycznej Obszarów Wiejskich </t>
  </si>
  <si>
    <t>Upowszechnienie dobrych praktyk mających wpływ na rozwój obszarów wiejskich – przykłady operacji zrealizowanych w ramach planu operacyjnego KSOW</t>
  </si>
  <si>
    <t xml:space="preserve">Celem operacji jest zwiększenie udziału zainteresowanych stron we wdrażaniu inicjatyw na rzecz rozwoju obszarów wiejskich oraz podniesienie jakości realizacji Programu.
</t>
  </si>
  <si>
    <t>Operacja zakłada opracowanie publikacji dotyczącej upowszechniania dobrych praktyk mających wpływ na rozwój obszarów wiejskich. Czynności, które zostaną wykonane w ramach niniejszej operacji: zebranie przykładów operacji zrealizowanych w ramach planu operacyjnego KSOW, opracowanie redakcyjne, tłumaczenie na język angielski, skład, łamanie tekstu i opracowanie graficzne, druk, dystrybucja do wskazanych odbiorców.
Tematy:
- innowacyjnych rozwiązań w rolnictwie, produkcji żywności, leśnictwie i na obszarach wiejskich;
- tworzenia krótkich łańcuchów dostaw w sektorze rolno-spożywczym;
- optymalizacji wykorzystywania przez mieszkańców obszarów wiejskich zasobów środowiska naturalnego;
- wspierania rozwoju przedsiębiorczości na obszarach wiejskich przez podnoszenie poziomu wiedzy i umiejętności;
- promocji jakości życia na wsi lub promocja wsi jako miejsca do życia i rozwoju zawodowego. Zmiana nie dotyczy.</t>
  </si>
  <si>
    <t>Publikacja/ materiał (wersja drukowana i/lub elektroniczna)</t>
  </si>
  <si>
    <t>Tytuły publikacji wydanych w formie papierowej
Tytuły publikacji wydanych w formie elektronicznej</t>
  </si>
  <si>
    <t>1
1</t>
  </si>
  <si>
    <t>szt.
szt.</t>
  </si>
  <si>
    <t>Ogół społeczeństwa, a w szczególności środowiska uczestniczące w rozwoju obszarów wiejskich oraz partnerzy KSOW  i inne podmioty zainteresowane rozwojem wsi.</t>
  </si>
  <si>
    <t xml:space="preserve">Operacja zakłada realizację kampanii informacyjno-edukacyjnej polegającej na zamieszczeniu wątków nt. rolnictwa i produkcji ekologicznej w audycjach telewizyjnych.
Tematy: 
Upowszechnianie wiedzy w zakresie optymalizacji wykorzystania przez mieszkańców obszarów wiejskich zasobów środowiska naturalnego. W audycjach będą poruszane tematy dotyczące uzyskaniu równowagi ekonomicznej, przyrodniczej i społecznej na obszarach wiejskich, promocję zrównoważonego rozwoju obszarów wiejskich wspieraną zróżnicowaną działalnością gospodarczą oraz kształtowanie jej w sposób zapewniający zachowanie walorów środowiskowych i kulturowych, poprawę warunków życia oraz zapewnienie mieszkańcom i przedsiębiorcom dostępu do usług. W audycjach przedstawione zostaną zagadnienia służące zachęcaniu rolników do przechodzenia na produkcję ekologiczną oraz przekazywania wiedzy nt. zasad ekologicznego systemu gospodarowania, przepisów dotyczących rolnictwa ekologicznego, know-how, metodyk produkcji ekologicznej i innych niezbędnych informacji w tym obszarze. Przekazywana będzie wiedza jak przystąpić do systemu rolnictwa ekologicznego oraz informacje o wszystkich zagadnieniach i problematyce prowadzenia produkcji ekologicznej.
</t>
  </si>
  <si>
    <t>Operacja ma na celu identyfikację, gromadzenie i upowszechnianie przykładów operacji zrealizowanych i sfinansowanych w ramach PROW poprzez organizacje krajowego wyjazdu studyjnego do województwa śląskiego i dolnośląskiego.</t>
  </si>
  <si>
    <t>Przedmiotem operacji jest zorganizowanie wyjazdu studyjnego na terenie Polski, mającego na celu prezentację operacji zrealizowanych  w ramach priorytetów PROW. Realizacja operacji ma także na celu podniesienie poziomu wiedzy w zakresie realizowania projektów. Wpłynie także na podniesienie jakości realizacji PS WPR na lata 2023-2027.</t>
  </si>
  <si>
    <t>Konferencja podsumowująca wdrażania PROW 2014-2020</t>
  </si>
  <si>
    <t>Celem operacji będzie podsumowanie wdrażania prow w perspektywie 2014-2020.</t>
  </si>
  <si>
    <t>Przedmiotem realizowanej operacji jest przygotowanie konferencji podsumowujące wdrażanie PROW w okresie 2014-2020 poprzez promocję zrealizowanych priorytetów.</t>
  </si>
  <si>
    <t>Film promujący dobre praktyki PROW 2014-2020 w województwie podkarpackim</t>
  </si>
  <si>
    <t>Rozpowszechnianie przykładów operacji zrealizowanych w ramach priorytetów Programu Rozwoju Obszarów Wiejskich, aktywizacja mieszkańców obszarów wiejskich w celu tworzenia partnerstw na rzecz realizacji projektów nakierowanych na rozwój tych obszarów. Film będzie promował przykłady dobrych praktyk zidentyfikowanych wśród  projektów zrealizowanych w ramach PROW 2014-2020.</t>
  </si>
  <si>
    <t>Emisja filmu promocyjnego w telewizji o zasięgu regionalnym (TV Rzeszów).</t>
  </si>
  <si>
    <t>liczba emisji w TV</t>
  </si>
  <si>
    <t>W ramach operacji zorganizowany zostanie konkurs, w wyniku którego wyłonione zostaną i nagrodzone podkarpackie smart village wraz z konferencją promującą zwycięzców i wymianą wiedzy, doświadczeń i dobrych praktyk oraz wyjazd studyjny do województwa kujawsko - pomorskiego.</t>
  </si>
  <si>
    <t>konkurs, konferencja, wizyta studyjna</t>
  </si>
  <si>
    <t>Celem operacji jest propagowanie i wzrost wiedzy na temat ekologicznej uprawy roślin i ekologicznej hodowli zwierząt. Podczas dwudniowej konferencji chcemy zwrócić uwagę na ekologiczne metody uprawy oraz wpływie takiego sposobu gospodarowania na środowisko z uwzględnieniem ekologicznego nawożenia .</t>
  </si>
  <si>
    <t xml:space="preserve">Przedmiotem operacji jest przygotowanie konferencji  i publikacji dotyczącej rolnictwa ekologicznego w nowej perspektywie finansowej dla rolników, uczniów szkół rolniczych, instytucji okołorolniczych. </t>
  </si>
  <si>
    <t>Przedmiotem operacji jest organizacja dwudniowej  konferencji skierowanej do rolników oraz instytucji okołorolniczych.</t>
  </si>
  <si>
    <t>Wioski tematyczne i gospodarstwa demonstracyjne szansą na rozwój przedsiębiorczości na obszarach wiejskich.</t>
  </si>
  <si>
    <t>beneficjenci PROW 2014-2020, potencjalni beneficjenci PS WPR na lata 2023-2027</t>
  </si>
  <si>
    <t>Celem operacji będzie wyłonienie i nagrodzenie tych wsi województwa podkarpackiego, które spełniać będą określone przez Instytut Rozwoju Wsi i Rolnictwa Polskiej Akademii Nauk obszary działań inteligentnych, w trzech głównych dziedzinach inteligentnych rozwiązań, a także możliwość zapoznania się z funkcjonowaniem inteligentnych wiosek podczas wizyty studyjnej.</t>
  </si>
  <si>
    <t>liczba uczestników wyjazdu studyjnego</t>
  </si>
  <si>
    <t>Konferencja dla rolników Ekologicznych "nowa perspektywa 2023-2027 - nowe możliwości"</t>
  </si>
  <si>
    <t>Konferencja dla rolników gospodarowanie zasobami wodnymi</t>
  </si>
  <si>
    <t>Celem operacji jest wzrost świadomości mieszkańców obszarów wiejskich w obszarze polityki rozwoju obszarów wiejskich w zakresie przedsięwzięć mających wpływ na rozwój  obszarów poprzez zaprezentowanie przykładów tworzenia i funkcjonowania wiosek tematycznych i gospodarstw demonstracyjnych.</t>
  </si>
  <si>
    <t>Przedmiotem operacji jest zorganizowanie wyjazdu studyjnego krajowego do województwa Warmińsko - mazurskiego mającego na celu wymianę dobrych praktyk w zakresie rozwoju obszarów wiejskich, a w szczególności wspierania rozwoju gospodarstw edukacyjnych i demonstracyjnych</t>
  </si>
  <si>
    <t>przedmiotem operacji będzie przeprowadzenie spotkania/spotkań dla przedstawicieli LGD, w celu omówienia bieżących spraw oraz kwestii związanych z wdrażaniem LEADERA w ramach PS WPR, przeprowadzenie zagranicznego wyjazdu studyjnego dla przedstawicieli LGD, poruszającego zagadnienia Leader/RLKS, odnowy wsi i smart village (wraz z artykułem w internecie, stanowiącym raport z wyjazdu) oraz przeprowadzenie konkursu/quizu internetowego w tematyce PROW 2014-2020</t>
  </si>
  <si>
    <t xml:space="preserve">spotkanie, zagraniczny wyjazd studyjny, konkurs, artykuł w internecie </t>
  </si>
  <si>
    <t>liczba</t>
  </si>
  <si>
    <t>przedmiotem operacji będzie przeprowadzenie konkursów dla lokalnych społeczności Mazowsza: Kół Gospodyń Wiejskich, sołectw, OSP - w celu nagradzania ich wkładu w promocję zrównoważonego rozwoju obszarów wiejskich, propagowanie dziedzictwa kulturalnego i kulinarnego i integrację społeczną; elementem towarzyszącym konkursom będzie krajowa wizyta studyjna służąca wymianie wiedzy nt. pozarolniczej działalności, a także zintegrowaniu społeczności lokalnej (wraz z artykułem w internecie, stanowiącym raport z wyjazdu).</t>
  </si>
  <si>
    <t xml:space="preserve">konkursy z nagrodami, krajowy wyjazd studyjny, artykuł w internecie </t>
  </si>
  <si>
    <t xml:space="preserve">przedmiotem operacji będzie organizacja XVII Mazowieckiego Kongresu Rozwoju Obszarów Wiejskich i przekazanie aktualnych informacji dla rozwoju obszarów wiejskich na Mazowszu </t>
  </si>
  <si>
    <t>Przedmiotem operacji jest organizacja rajdu rowerowego po ścieżkach rowerowych sfinansowanych z PROW 2014-2020 w województwie lubelskim. Rajd rowerowy będzie przebiegał przez miejsca dzień znajdują się ścieżki rowerowe, wieże widokowe, wiaty, świetlice, siłownie zewnętrzne, OSP powstałe z PROW 2014-2020. Budżet operacji obejmuje zakup pakietu startowego dla uczestników w skald których wchodzi: koszulka, woda, napój izotoniczny, baton energetyczny, kamizeli odblaskowe. Zorganizowany będzie poczęstunek dla uczestników rajdu. Zapewnione zostanie oznaczenia trasy, opieka medyczna, medale dla każdego uczestnika. Rajd jest najbardziej adekwatną formą realizacji operacji ponieważ udział w nim wpłynie na poprawę jakości życia, promowanie zdrowego stylu życia, aktywnego wypoczynku i aktywizacji mieszkańców obszarów wsi</t>
  </si>
  <si>
    <t>impreza plenerowa jarmark</t>
  </si>
  <si>
    <t>stowarzyszenia, przedsiębiorcza branży kulinarnej, mieszkańcy, przedstawiciele lokalnej społeczności</t>
  </si>
  <si>
    <t xml:space="preserve">Celem głównym operacji jest upowszechnienie wiedzy, co spowoduje podnoszenie świadomości nt. stosowania środków przeciwdrobnoustrojowych, w tym antybiotyków w produkcji zwierzęcej w aspekcie polityki "Jednego Zdrowia (One Health)" czyli świadomości nierozerwalności elementów zdrowia ludzi, zwierząt i środowiska. 
Celem szczegółowym jest upowszechnianie wiedzy wśród ogółu społeczeństwa w zakresie możliwości jego oddziaływania na zmniejszenie tempa rozwoju zjawiska oporności na środki przeciwdrobnoustrojowe, w tym antybiotyki poprzez wywieranie pewnej presji ekonomicznej na producentów żywności by ci stosowali te środki u zwierząt w myśl zasady „tak mało jak to konieczne". </t>
  </si>
  <si>
    <t>Konkursy
Uczestnicy konkursów</t>
  </si>
  <si>
    <t>1
50</t>
  </si>
  <si>
    <t>szt.
osoby</t>
  </si>
  <si>
    <t>9
ok. 709</t>
  </si>
  <si>
    <t xml:space="preserve">
9
2
1
1 000
</t>
  </si>
  <si>
    <t xml:space="preserve">
szt.
szt.
szt.
osoby
</t>
  </si>
  <si>
    <t xml:space="preserve">Konkursy
uczestnicy konkursów
</t>
  </si>
  <si>
    <t xml:space="preserve">1
do 100
</t>
  </si>
  <si>
    <t xml:space="preserve">szt.
osoby
</t>
  </si>
  <si>
    <t xml:space="preserve">
Szkolenia/ seminaria/ inne formy szkoleniowe
Uczestnicy szkoleń/ seminariów/ innych form szkoleniowych
konkursy
uczestnicy konkursów
</t>
  </si>
  <si>
    <t xml:space="preserve">
2
200
2
120
</t>
  </si>
  <si>
    <t>szt.
Ilość uczestników
szt.
osoby</t>
  </si>
  <si>
    <t>Krajowe wyjazdy studyjne
uczestnicy</t>
  </si>
  <si>
    <t>1
12</t>
  </si>
  <si>
    <t xml:space="preserve">
szt.
osoby
</t>
  </si>
  <si>
    <t xml:space="preserve">
Targi, wystawy, imprezy lokalne, regionalne, krajowe i międzynarodowe
Audycje,  programy, spoty w radio, telewizji i internecie
Konkursy 
uczestnicy konkursów
</t>
  </si>
  <si>
    <t>Plan operacyjny KSOW na lata 2024-2025 (z wyłączeniem działania 8 Plan komunikacyjny) - Samorząd Województwa Dolnośląskiego - nowe operacje własne - styczeń 2024</t>
  </si>
  <si>
    <t>Plan operacyjny KSOW na lata 2024-2025 (z wyłączeniem działania 8 Plan komunikacyjny)- Województwo Kujawsko-Pomorskie - styczeń 2024</t>
  </si>
  <si>
    <t>Plan operacyjny KSOW na lata 2024-2025 (z wyłączeniem działania 8 Plan komunikacyjny) - (JWS) - styczeń 2024</t>
  </si>
  <si>
    <r>
      <t>Plan operacyjny KSOW na lata 2024-2025(z wyłączeniem działania 8 Plan komunikacyjny) - Lubuska JR</t>
    </r>
    <r>
      <rPr>
        <b/>
        <i/>
        <sz val="11"/>
        <rFont val="Calibri"/>
        <family val="2"/>
        <charset val="238"/>
        <scheme val="minor"/>
      </rPr>
      <t xml:space="preserve"> </t>
    </r>
    <r>
      <rPr>
        <b/>
        <sz val="11"/>
        <rFont val="Calibri"/>
        <family val="2"/>
        <charset val="238"/>
        <scheme val="minor"/>
      </rPr>
      <t>- styczeń 2024</t>
    </r>
  </si>
  <si>
    <t>Plan operacyjny KSOW na lata 2024-2025 (z wyłączeniem działania 8 Plan komunikacyjny) - JR KSOW Województwa Łódzkiego - styczeń 2024</t>
  </si>
  <si>
    <r>
      <t>Plan operacyjny KSOW na lata 2024-2025 (z wyłączeniem działania 8 Plan komunikacyjny) - JR KSOW Województwa Małopolskiego</t>
    </r>
    <r>
      <rPr>
        <b/>
        <i/>
        <sz val="14"/>
        <rFont val="Calibri"/>
        <family val="2"/>
        <charset val="238"/>
        <scheme val="minor"/>
      </rPr>
      <t xml:space="preserve"> </t>
    </r>
    <r>
      <rPr>
        <b/>
        <sz val="14"/>
        <rFont val="Calibri"/>
        <family val="2"/>
        <charset val="238"/>
        <scheme val="minor"/>
      </rPr>
      <t>- styczeń 2024</t>
    </r>
  </si>
  <si>
    <t>Plan operacyjny KSOW na lata 2024-2025 (z wyłączeniem działania 8 Plan komunikacyjny) - (JWS) - Samorząd Województwa Opolskiego - styczeń 2024</t>
  </si>
  <si>
    <r>
      <t>Plan operacyjny KSOW na lata 2024-2025 (z wyłączeniem działania 8 Plan komunikacyjny) - Województwo Podkarpackie</t>
    </r>
    <r>
      <rPr>
        <b/>
        <i/>
        <sz val="11"/>
        <rFont val="Calibri"/>
        <family val="2"/>
        <charset val="238"/>
        <scheme val="minor"/>
      </rPr>
      <t xml:space="preserve"> </t>
    </r>
    <r>
      <rPr>
        <b/>
        <sz val="11"/>
        <rFont val="Calibri"/>
        <family val="2"/>
        <charset val="238"/>
        <scheme val="minor"/>
      </rPr>
      <t>- styczeń 2024</t>
    </r>
  </si>
  <si>
    <t>Plan operacyjny KSOW na lata 2024-2025 (z wyłączeniem działania 8 Plan komunikacyjny) - Samorząd Województwa Warmińsko-Mazurskiego - styczeń 2024</t>
  </si>
  <si>
    <t>Plan operacyjny KSOW na lata 2024-2025 (z wyłączeniem działania 8 Plan komunikacyjny) - Samorząd Województwa Wielkopolskiego - styczeń 2024</t>
  </si>
  <si>
    <t>Plan operacyjny KSOW na lata 2024-2025 (z wyłączeniem działania 8 Plan komunikacyjny) - Centrum Doradztwa Rolniczego (KSOW) - styczeń 2024</t>
  </si>
  <si>
    <t>Plan operacyjny KSOW na lata 2024-2025 (z wyłączeniem działania 8 Plan komunikacyjny) - mazowiecka JR - styczeń 2024</t>
  </si>
  <si>
    <t>Plan operacyjny KSOW na lata 2024-2025 (z wyłączeniem działania 8 Plan komunikacyjny) - Województwo Podlaskie - styczeń 2024</t>
  </si>
  <si>
    <t>Plan operacyjny KSOW na lata 2024-2025 (z wyłączeniem działania 8 Plan komunikacyjny) - Województwo Pomorskie - styczeń 2024</t>
  </si>
  <si>
    <t>Plan operacyjny KSOW na lata 2024-2025 (z wyłączeniem działania 8 Plan komunikacyjny) - Województwo Śląskie - styczeń 2024</t>
  </si>
  <si>
    <t>Plan operacyjny KSOW na lata 2024-2025 (z wyłączeniem działania 8 Plan komunikacyjny) - Województwo Świętokrzyskie - styczeń 2024</t>
  </si>
  <si>
    <t>Plan operacyjny KSOW na lata 2024-2025 (z wyłączeniem działania 8 Plan komunikacyjny) - Województwo Zachodniopomorskie - styczeń 2024</t>
  </si>
  <si>
    <t>Plan operacyjny KSOW na lata 2024-2025 (z wyłączeniem działania 8 Plan komunikacyjny) - MRiRW - styczeń 2024</t>
  </si>
  <si>
    <t xml:space="preserve">Samorząd Województwa Świętokrzyskiego
</t>
  </si>
  <si>
    <t>Samorząd Województwa Świętokrzyskiego</t>
  </si>
  <si>
    <t xml:space="preserve">egzemplarzy </t>
  </si>
  <si>
    <t xml:space="preserve">sztuka  
    </t>
  </si>
  <si>
    <t xml:space="preserve">1                                      
</t>
  </si>
  <si>
    <t xml:space="preserve">Tytuły publikacji wydanych w formie papierowej
</t>
  </si>
  <si>
    <t xml:space="preserve">Zagraniczne wyjazdy studyjne
</t>
  </si>
  <si>
    <t xml:space="preserve">1                                                                                                                                                                                          
</t>
  </si>
  <si>
    <t>10 -14</t>
  </si>
  <si>
    <t xml:space="preserve">sztuka              
</t>
  </si>
  <si>
    <t>800</t>
  </si>
  <si>
    <t xml:space="preserve">egzemplarzy   </t>
  </si>
  <si>
    <t xml:space="preserve">1                                      
</t>
  </si>
  <si>
    <t xml:space="preserve">sztuka  </t>
  </si>
  <si>
    <t>Zagraniczne wyjazdy studyjne</t>
  </si>
  <si>
    <t xml:space="preserve">
Uczestnicy zagranicznych wyjazdów studyjnych</t>
  </si>
  <si>
    <t>12-15</t>
  </si>
  <si>
    <t xml:space="preserve">sztuka              </t>
  </si>
  <si>
    <t xml:space="preserve">1                                    
</t>
  </si>
  <si>
    <t xml:space="preserve">Targi krajowe 
</t>
  </si>
  <si>
    <t>Uczestnicy targów  krajowych</t>
  </si>
  <si>
    <t xml:space="preserve">sztuka              
</t>
  </si>
  <si>
    <t xml:space="preserve">film
</t>
  </si>
  <si>
    <t>4-5</t>
  </si>
  <si>
    <t xml:space="preserve">sztuka              
                                      </t>
  </si>
  <si>
    <t>150-200</t>
  </si>
  <si>
    <t xml:space="preserve">konkurs
</t>
  </si>
  <si>
    <t xml:space="preserve">1                                    
</t>
  </si>
  <si>
    <t>25-30</t>
  </si>
  <si>
    <t xml:space="preserve">Liczba uczestników szkoleń </t>
  </si>
  <si>
    <t xml:space="preserve">Liczba szkoleń             </t>
  </si>
  <si>
    <t>40-50</t>
  </si>
  <si>
    <t xml:space="preserve">sztuka              
</t>
  </si>
  <si>
    <t xml:space="preserve">
osoba</t>
  </si>
  <si>
    <t xml:space="preserve">Tytuły publikacji wydanych w formie papierowej
</t>
  </si>
  <si>
    <t xml:space="preserve">
Nakład</t>
  </si>
  <si>
    <t>600</t>
  </si>
  <si>
    <t>egzemplarzy</t>
  </si>
  <si>
    <t xml:space="preserve">
Liczba filmów</t>
  </si>
  <si>
    <t xml:space="preserve">szt.
</t>
  </si>
  <si>
    <t>Krajowe wyjazdy studyjne</t>
  </si>
  <si>
    <t xml:space="preserve">
Uczestnicy krajowych wyjazdów studyjnych</t>
  </si>
  <si>
    <t xml:space="preserve">1
</t>
  </si>
  <si>
    <t xml:space="preserve">szt.
</t>
  </si>
  <si>
    <t>os.</t>
  </si>
  <si>
    <t xml:space="preserve">Liczba konferencji                                                                                                                                                                                                                                                                                                                                                                                                                                                                                                   </t>
  </si>
  <si>
    <t xml:space="preserve">  1                                    
</t>
  </si>
  <si>
    <t xml:space="preserve"> sztuka              
</t>
  </si>
  <si>
    <t xml:space="preserve">1                                                                                                                                                                                          
</t>
  </si>
  <si>
    <t>10-14</t>
  </si>
  <si>
    <t xml:space="preserve">
osoba</t>
  </si>
  <si>
    <t xml:space="preserve">1                               
                                                              </t>
  </si>
  <si>
    <t>Zachodniopomorski WODR</t>
  </si>
  <si>
    <t>Wielkopolski WODR</t>
  </si>
  <si>
    <t>Warmińsko-mazurski WODR</t>
  </si>
  <si>
    <t>Świętokrzyski WODR</t>
  </si>
  <si>
    <t>Śląski WODR</t>
  </si>
  <si>
    <t>Pomorski WODR</t>
  </si>
  <si>
    <t>Podlaski WODR</t>
  </si>
  <si>
    <t>Podkarpacki WODR</t>
  </si>
  <si>
    <t>Opolski WODR</t>
  </si>
  <si>
    <t>Mazowiecki WODR</t>
  </si>
  <si>
    <t>Małopolski WODR</t>
  </si>
  <si>
    <t>Łódzki WODR</t>
  </si>
  <si>
    <t>Lubuski WODR</t>
  </si>
  <si>
    <t>Lubelski WODR</t>
  </si>
  <si>
    <t>Kujawsko-pomorski WODR</t>
  </si>
  <si>
    <t>Dolnośląski WODR</t>
  </si>
  <si>
    <t>Centrum Doradztwa Rolniczego 
w Brwinowie (SIR)</t>
  </si>
  <si>
    <t>Lokalne partnerstwa wodne</t>
  </si>
  <si>
    <t>Głównym celem operacji  jest wspieranie innowacyjności, współpracy i rozwoju bazy wiedzy na obszarach wiejskich, wymiana informacji i doświadczeń oraz poznanie dobrych praktyk w zakresie: funkcjonowania partnerstw wodnych, współpracy partnerstw, wzmocnienia koordynacji działań pomiędzy podmiotami uczestniczącymi w zarządzaniu zasobami wody na obszarach wiejskich na poziomie regionalnym i lokalnym. Poprawa koordynacji w tym zakresie jest warunkiem podstawowym efektywnego wdrażania polityk publicznych, łagodzenia problemu dostępu do wody dla rolnictwa i mieszkańców obszarów wiejskich. 
Zorganizowanie szkolenia  podsumowującego 5 letni okres tworzenia lokalnych partnerstw wodnych w Polsce</t>
  </si>
  <si>
    <t>Przedmiotem operacji jest zorganizowanie wyjazdu studyjnego do Hiszpanii oraz szkolenia i konferencji  podsumowujących 5 letni okres tworzenia lokalnych partnerstw wodnych w Polsce. Operacja skierowana jest przede wszystkim do przedstawicieli ośrodków doradztwa rolniczego oraz osób zaangażowanych w proces poprawy gospodarowania zasobami wodnymi.</t>
  </si>
  <si>
    <t>przedstawiciele LPW, jednostek doradztwa rolniczego, administracji publicznej i samorządów terytorialnych, przedstawiciele nauki</t>
  </si>
  <si>
    <t>łączna liczba uczestników</t>
  </si>
  <si>
    <t xml:space="preserve">Nauka-praktyce: wymiana wiedzy w obiektach doświadczalnych instytutów naukowych </t>
  </si>
  <si>
    <t>Celem operacji jest upowszechnienie wiedzy dotyczącej nowych technologii uprawy roślin oraz chowu zwierząt w obiektach doświadczalnych instytucji badawczo-naukowych, ze szczególnym uwzględnieniem praktyk służących dostosowaniu do zmiany klimatu i  zachowaniu żyzności gleby oraz opracowania narzędzi pracy wykorzystywanych w rolnictwie. Operacja ma też za zadanie ułatwienie indywidualnych kontaktów między pracownikami nauki i rolnikami oraz doradcami rolniczymi.</t>
  </si>
  <si>
    <t xml:space="preserve"> Przedmiotem operacji jest realizacja dwudniowych seminariów w obiektach należących do placówek naukowo-badawczych, gdzie uczestnicy zapoznają się możliwymi do zastosowania, innowacyjnymi rozwiązaniami  w zakresie technologii i organizacji pracy w gospodarstwie rolnym.</t>
  </si>
  <si>
    <t>przedstawiciele doradztwa rolniczego, przedstawiciele nauki, rolnicy, inne podmioty zainteresowane tematem</t>
  </si>
  <si>
    <t>Wymiana wiedzy i informacji w Krajowej Sieci Gospodarstw Demonstracyjnych</t>
  </si>
  <si>
    <t>Celem operacji jest dalsza rozbudowa Krajowej Sieci Gospodarstw Demonstracyjnych, w szczególności poprzez włączanie kolejnych gospodarstw do tej Sieci, jak też podnoszenie jakości przygotowania gospodarstw do prowadzenia pokazów i demonstracji. Docelowo liczba gospodarstw w każdym województwie powinna być co najmniej przybliżona do liczby powiatów. 
Ponadto  Sieć ma umocnić pozycję gospodarstw demonstracyjnych w systemie AKIS, usprawniając transfer wiedzy i innowacji z udziałem tych gospodarstw.</t>
  </si>
  <si>
    <t>Przedmiotem operacji jest organizacja 3 spotkań dla koordynatorów Sieci i dyrektorów ODR , służących wymianie doświadczeń dotyczących najciekawszych pokazów i demonstracji realizowanych w gospodarstwach w obrębie Sieci oraz informowaniu o ofercie doradztwa dla gospodarstw demonstracyjnych. Zostaną zrealizowanych 3 krajowe szkolenia z wyjazdami studyjnymi, podczas których zostaną zaprezentowane najciekawsze gospodarstwa z wybranych województw oraz możliwości współpracy  z jednostkami naukowymi. Wezmą w nich udział koordynatorzy KSGD, rolnicy, naukowcy współpracujący z gospodarstwami i inni zainteresowani. Szkolenia te zostaną przeprowadzone wspólnie przez rolnika i doradcę sprawującego opiekę nad danym gospodarstwem. Przewidziano również konferencję będącą okazją do przedstawienia dokonań gospodarstw demonstracyjnych oraz popularyzacji usprawniania transferu wiedzy i innowacji poprzez KSGD. Film instruktażowy oraz publikacja będą formami przekazywania wiedzy o określonej specyfice (np. ekologia, baza dydaktyczna szkół rolniczych, uprawa roślin miododajnych, gospodarstwa wykazujących się szczególną pomysłowością w dostosowywaniu swojej infrastruktury do przeprowadzania pokazów i demonstracji). Film zostanie opublikowany oraz wykorzystywany jako materiał szkoleniowy. Publikacja będzie dystrybuowana m.in. wśród 16 WODR (do dalszego rozprzestrzeniania wśród rolników), przedstawicieli nauki i szkół rolniczych, a także innych podmiotów i interesariuszy. Wersja elektroniczna publikacji zostanie zamieszczone na stronie internetowej CDR, w zakładce KSGD, oraz stronie SIR. Niezbędnym elementem wspomagającym gospodarstwa demonstracyjne jest dalsze prowadzenie strony internetowej i wzbogacanie jej o nowe funkcjonalności, odpowiadające potrzebom gospodarstw, które będą  przystępować do KSGD.</t>
  </si>
  <si>
    <t>spotkania on-line koordynatorów, dyrektorów WODR</t>
  </si>
  <si>
    <t>Koordynatorzy wojewódzcy KSGD, doradcy - opiekunowie merytoryczni rolników, posiadacze gospodarstw demonstracyjnych, przedstawiciele placówek badawczych, szkół rolniczych.</t>
  </si>
  <si>
    <t xml:space="preserve">film instruktażowy </t>
  </si>
  <si>
    <r>
      <t xml:space="preserve">szkolenia z wyjazdem studyjnym </t>
    </r>
    <r>
      <rPr>
        <sz val="11"/>
        <rFont val="Calibri"/>
        <family val="2"/>
        <scheme val="minor"/>
      </rPr>
      <t>do gospodarstw demonstracyjnych dla doradców, rolników i pracowników nauki</t>
    </r>
  </si>
  <si>
    <t>zwiększenie funkcjonalności strony internetowej "gospodarstwa demonstracyjne"</t>
  </si>
  <si>
    <t>Doradztwo i Edukacja Rolnicza - wzmocnienie współpracy w ramach AKIS</t>
  </si>
  <si>
    <t>Celem operacji jest wzmacnianie powiązań pomiędzy doradztwem a edukacją rolniczą, między innymi poprzez wspieranie wypracowywania systemowych rozwiązań w tym zakresie, a także wspieranie skutecznej wymiany wiedzy i doświadczeń, ze szczególnym uwzględnieniem innowacyjnych rozwiązań wykorzystywanych w produkcji rolniczej. Celem operacji jest również wspieranie rozwiązań systemowych służących do jak najlepszego przygotowania doradztwa publicznego do nowych jego zadań, w kontekście transferu wiedzy i innowacji w rolnictwie.</t>
  </si>
  <si>
    <t>Przedmiotem operacji jest kontynuacja spotkań Zespołu roboczego ds. Współpracy pomiędzy publicznym doradztwem rolniczym a jednostkami edukacji rolniczej. W ramach operacji odbędą się dwa spotkania zespołu oraz konferencja podsumowująca zdiagnozowane bariery, obszary problemowe oraz wypracowane sposoby ułatwiające wzajemną współpracę i transfer wiedzy.</t>
  </si>
  <si>
    <t>spotkania</t>
  </si>
  <si>
    <t xml:space="preserve">przedstawiciele doradztwa rolniczego, szkół rolniczych,  administracji publicznej,  jednostek naukowych i badawczo-rozwojowych, uczniowie szkół rolniczych </t>
  </si>
  <si>
    <t>Akademia Rolnictwa Precyzyjnego</t>
  </si>
  <si>
    <t>Celem operacji jest podniesienie poziomu wiedzy oraz zwiększenia dostępności w zakresie świadczenia usług cyfrowych stosowanych w rolnictwie, warunkujących wzrost dochodu rolniczego oraz wymianę wiedzy i doświadczeń w tym zakresie pomiędzy uczestnikami operacji. Nowoczesne usługi i technologie informatyczne coraz częściej znajdują zastosowanie w działalności rolniczej, przynosząc wymierne efekty dla użytkujących je rolników. Popularyzacja nowoczesnych rozwiązań z zakresu rolnictwa precyzyjnego przyczyni się do wzrostu rentowności gospodarstw oraz poprawy konkurencyjności sektora rolnego. Operacja ma za zadanie wsparcie przygotowania materiałów odnośnie rolnictwa precyzyjnego oraz zaprezentowanie nowych technologii w praktyce i ułatwienie kontaktów między odbiorcami operacji celem nawiązania współpracy między nauką a praktyką.</t>
  </si>
  <si>
    <t xml:space="preserve">Przedmiotem operacji jest realizacja 3 szkoleń online w formie debaty na temat rolnictwa precyzyjnego dla 150 uczestników. Zorganizowane zostaną także 2 wyjazdy studyjne krajowe połączone z pokazem maszyn rolniczych oraz warsztatami praktycznymi dla 50 uczestników (2 grupy po 25 osób), którymi będą osoby biorące udział w szkoleniach online oraz uczestnicy zainteresowani tematyką rolnictwa cyfrowego. Tematyką będzie wdrażanie rolnictwa precyzyjnego oraz nowych technologii cyfrowych w gospodarstwie rolnym, w tym nowoczesne formy poboru i analizy gleby. Przygotowane zostaną również materiały wspierające świadczenie usług cyfrowych w rolnictwie. Materiały będą udostępnione uczestnikom w formie elektronicznej na informatycznym nośniku danych oraz będą dostępne na stronie internetowej CDR i Sieci SIR. </t>
  </si>
  <si>
    <t>rolnicy, mieszkańcy obszarów wiejskich, przedstawiciele doradztwa rolniczego, nauczyciele i uczniowie szkół rolniczych, osoby i instytucje zainteresowane tematem</t>
  </si>
  <si>
    <t>Centrum Doradztwa Rolniczego w Brwinowie
Oddział w Poznaniu</t>
  </si>
  <si>
    <t>Wyjazd studyjny Krajowy</t>
  </si>
  <si>
    <t xml:space="preserve">materiały </t>
  </si>
  <si>
    <t>liczba materiałów</t>
  </si>
  <si>
    <t>Dni Przedsiębiorcy Rolnego 2024</t>
  </si>
  <si>
    <t xml:space="preserve">Celem operacji jest przekazanie informacji na temat innowacyjnych rozwiązań możliwych do wdrożenia w gospodarstwie rolnym, warunkujących wzrost dochodu rolniczego oraz wymiana wiedzy i doświadczeń w tym zakresie pomiędzy uczestnikami operacji. Organizacja konkursu ma na celu popularyzację i promowanie osiągnięć doradców w zakresie innowacji w rolnictwie i na obszarach wiejskich.   </t>
  </si>
  <si>
    <t>Przedmiotem operacji jest organizacja konferencji hybrydowej, w temacie innowacyjnych rozwiązań i najnowszych trendów w produkcji roślinnej i zwierzęcej, a także organizacja ogólnopolskiego Konkursu "Doradca Roku", który będzie uhonorowaniem najlepszych doradców za działalność w zakresie upowszechniania wiedzy oraz innowacyjnych rozwiązań w praktyce rolniczej, współpracy i wspólnych inicjatyw realizowanych przez rolników i mieszkańców obszarów wiejskich. Materiały konferencyjne będą wydane w formie elektronicznej, dostępnej na stronie internetowej CDR oraz Sieci SIR.</t>
  </si>
  <si>
    <t>konferencja hybrydowa</t>
  </si>
  <si>
    <t>rolnicy, mieszkańcy obszarów wiejskich, przedstawiciele doradztwa rolniczego, przedstawiciele nauki, brokerzy innowacji, przedstawiciele instytucji pozarządowych i samorządowych</t>
  </si>
  <si>
    <t>materiały konferencyjne</t>
  </si>
  <si>
    <t>liczba opracowanych materiałów</t>
  </si>
  <si>
    <t xml:space="preserve">wersja elektroniczna </t>
  </si>
  <si>
    <t>liczba laureatów poziom krajowy</t>
  </si>
  <si>
    <t>liczba laureatów poziom wojewódzki</t>
  </si>
  <si>
    <t xml:space="preserve">  Innowacje w rolnictwie - ochrona gleb</t>
  </si>
  <si>
    <t>Celem operacji jest upowszechnianie, promowanie wiedzy na temat nowych rozwiązań w zakresie uprawy i stosowania dobrych praktyk służących utrzymaniu żyzności gleb, z uwzględnieniem między innymi wizyty w rolniczym gospodarstwie demonstracyjnym UPP. Tematyka wpisuje się w obecne priorytety dotyczące ochrony środowiska w tym gleby oraz założeń obecnej WPR. Operacja ma ułatwić indywidualne kontakty między pracownikami nauki i rolnikami oraz doradcami rolniczymi.</t>
  </si>
  <si>
    <t xml:space="preserve">Realizacja dwudniowych szkoleń propagujących wiedzę i prezentujących dobre praktyki  dotyczące innowacyjnych i korzystnych działań na rzecz ochrony gleb. </t>
  </si>
  <si>
    <t>przedstawiciele doradztwa rolniczego,  rolnicy, inne osoby,  podmioty zainteresowane tematem</t>
  </si>
  <si>
    <t xml:space="preserve">Biogazownie - pozyskiwanie energii dla gospodarstw rolnych - innowacyjne biotechnologie OZE    </t>
  </si>
  <si>
    <t xml:space="preserve">Celem operacji jest podnoszenie i upowszechnianie wiedzy na temat odnawialnych źródeł energii, wsparcie rolników we wdrażaniu nowych technologii na przykładzie biogazowni oraz  prezentowanie najlepszych praktyk w tym zakresie. Tematyka wpisuje się w aktualne problemy związane z energią i może przyczynić się do pozytywnych zmian w tym temacie na rzecz środowiska. Ma umożliwić nawiązywanie kontaktów między przedstawicielami nauki, doradztwa, praktykami i innymi grupami zainteresowanymi tematyką. </t>
  </si>
  <si>
    <t>W ramach operacji zrealizowane będzie dwudniowe szkolenie wyjazdowe. Przedmiotem operacji są odnawialne źródła energii na przykładzie biogazowni w gospodarstwach, które mogą posłużyć jako przykład  transformacji energetycznej na obszarach wiejskich i poprawy rentowności gospodarstw.</t>
  </si>
  <si>
    <t>szkolenie połączone z krajowymi wizytami studyjnymi</t>
  </si>
  <si>
    <t xml:space="preserve">przedstawiciele doradztwa rolniczego,  rolnicy, inne osoby  podmioty zainteresowane tematem  </t>
  </si>
  <si>
    <t>Ochrona środowiska - zatrzymywanie wody na obszarach wiejskich</t>
  </si>
  <si>
    <r>
      <t xml:space="preserve"> Podnoszenie świadomości i upowszechniania innowacyjnych rozwiązań w zakresie przeciwdziałania negatywnym skutkom niedoboru wody i stosowaniu dobrych praktyk wspierających ekosystem w zakresie zrównoważonego zarządzania wodami i zapobiegania degradacji środowiska naturalnego. Tematyka wpisuje się w ważne zagadnienie jakim jest dzisiaj ochrona środowiska i jej zasobów.</t>
    </r>
    <r>
      <rPr>
        <sz val="11"/>
        <color rgb="FFC00000"/>
        <rFont val="Calibri"/>
        <family val="2"/>
        <charset val="238"/>
        <scheme val="minor"/>
      </rPr>
      <t xml:space="preserve"> </t>
    </r>
    <r>
      <rPr>
        <sz val="11"/>
        <color theme="1"/>
        <rFont val="Calibri"/>
        <family val="2"/>
        <charset val="238"/>
        <scheme val="minor"/>
      </rPr>
      <t>Celem operacji jest także wspieranie tworzenia sieci kontaktów pomiędzy uczestnikami wydarzenia (przedstawicielami nauki, doradztwa, rolnikami praktykami i innymi uczestnikami).</t>
    </r>
  </si>
  <si>
    <t xml:space="preserve"> Przedmiotem operacji są dwudniowe szkolenia wyjazdowe organizowane na terenie RP, obejmuje kwestie zagadnień środowiskowo-klimatycznych związane z ochroną wód, ich retencją w obliczu długotrwałych okresów suszy oraz propagowaniem dobrych praktyk przyjaznych środowisku w gospodarowaniu rolą z uwzględnieniem innowacyjnych rozwiązań. </t>
  </si>
  <si>
    <t>przedstawiciele doradztwa rolniczego,  rolnicy, inne osoby, podmioty zainteresowane  tematem</t>
  </si>
  <si>
    <t>łącznie liczba uczestników</t>
  </si>
  <si>
    <t xml:space="preserve">Skuteczny transfer wiedzy i innowacji za pośrednictwem wydawnictw branżowych i stron internetowych </t>
  </si>
  <si>
    <t xml:space="preserve">Celem operacji jest podniesienie poziomu wiedzy i nabycie umiejętności w zakresie poprawności pisania, komunikacji i zrozumiałości przekazu tekstów publikowanych w czasopismach i wydawnictwach branżowych oraz podniesienie poziomu wiedzy na temat funkcjonalności stron internetowych oraz dostosowanie treści i prezentacja informacji do obecnych trendów i wymagań odbiorców. Szkolenie ma na celu zwiększenie dostępności stron internetowych dotyczących rolnictwa, warunkujących wymianę wiedzy i doświadczeń w tym zakresie pomiędzy uczestnikami operacji. Uczestnicy szkolenia dowiedzą się,  jak zwiększyć efektywność i atrakcyjność prezentowanych materiałów informacyjnych i promocyjnych drukowanych, jak i publikowanych na własnych stronach internetowych oraz za pomocą mediów społecznościowych. Szkolenie skierowane jest do doradców zatrudnionych w państwowych jednostkach doradczych, instytutach naukowo-badawczych, w szczególności do redaktorów czasopism, wydawnictw branżowych, redaktorów stron internetowych, jak również pracowników zajmujących się pisaniem, redagowaniem i publikowaniem tekstów wydawanych w formie elektronicznej i drukowanej. </t>
  </si>
  <si>
    <t xml:space="preserve"> W ramach operacji zostanie zrealizowane stacjonarne 3-dniowe, szkolenie w 2 grupach szkoleniowych po 25 osób (razem 50 osób). Na szkoleniach uczestnicy poszerzą wiedzę z zakresu budowania nowoczesnej i funkcjonalnej strony internetowej w  jednostkach naukowych, jednostkach doradztwa rolniczego oraz instytucjach publikujących informacje dotyczące najnowszych wyników badań i rozwiązań dedykowanych rolnictwu. Uczestnicy szkolenia nabędą również umiejętności w zakresie poprawności pisania, krótkich tekstów, zrozumiałości przekazu tekstów publikowanych w czasopismach i wydawnictwach branżowych oraz na stronach internetowych i mediach społecznościowych. Ponadto uczestnicy szkoleń zapoznają się z zasadami opracowania przekazu informacji w portalach społecznościowych, które przyciągają obserwujących. Przygotowane zostaną materiały szkoleniowe, które zostaną udostępnione uczestnikom na nośniku danych oraz będą dostępne na stronie internetowej CDR oraz SIR. </t>
  </si>
  <si>
    <t>Pracownicy państwowych jednostek doradztwa rolniczego, pracownicy jednostek naukowych, pracownicy  działów wydawnictw i promocji oraz informatycy, jak również osoby zajmujących się opracowaniem i redagowaniem tekstów oraz stron internetowych oraz inni zainteresowani tematem.</t>
  </si>
  <si>
    <t>50 (2 grupy szkoleniowe po 25 osób )</t>
  </si>
  <si>
    <t>Materiały szkoleniowe</t>
  </si>
  <si>
    <t>Trwałe użytki zielone - innowacyjne podejście przyrodniczo-produkcyjne</t>
  </si>
  <si>
    <t>Operacja z kategorii odtwarzanie, ochrona i wzbogacanie ekosystemów związanych z rolnictwem. Operacja ma za zadanie dokonanie wymiany doświadczeń i nawiązanie współpracy między partnerami irlandzkimi i polskimi celem promowania i wspierania różnych inicjatyw służących ochronie różnych siedlisk łąkowych o wysokich walorach przyrodniczych. Zapoznanie się z innowacyjnymi metodami prowadzenia wypasu zwierząt na użytkach zielonych oraz nowoczesnymi narzędziami, w formie aplikacji i sprzętu, wspierającymi efektywne zarządzanie stadem i produkcję zielonki pastwiskowej. Zapoznanie się z dotychczasowymi doświadczeniami i opiniami rolników irlandzkich w zakresie stosowania dobrych praktyk na trwałych użytkach zielonych, sprzyjających ochronie bioróżnorodności biologicznej, w zakresie wypasu zwierząt, użytkowania kośnego, metod wzbogacania runi użytków zielonych w cenne gatunki roślin. Pozyskanie wiedzy na temat możliwości introdukcji ziół i roślin bobowatych do runi pastwiskowej i ich wykorzystania dla poprawy jakości runi pod względem wartości pokarmowej i smakowitości. Poszukiwanie najlepszych metod monitorowania stanu bioróżnorodności użytków zielonych. Zapoznanie się z zakresem tematycznym aktualnie realizowanych i wynikami ukończonych projektów badawczych, dotyczących gospodarowania na TUZ w aspekcie ochrony bioróżnorodności. Innym celem jest zapoznanie się z irlandzkimi rozwiązaniami legislacyjnymi w zakresie wspierania działań chroniących bioróżnorodność celem podniesienia jakości wprowadzania działań PROW.</t>
  </si>
  <si>
    <t>publikacja w formie elektronicznej</t>
  </si>
  <si>
    <t>film promocyjny</t>
  </si>
  <si>
    <t>Agroleśnictwo - możliwości wspólnej uprawy kilku gatunków roślin na jednej powierzchni. Zróżnicowanie dochodu rolniczego i bezpieczeństwo finansowe gospodarstw rolnych</t>
  </si>
  <si>
    <t xml:space="preserve">Celem operacji jest podniesienie poziomu wiedzy i przygotowanie grupy ekspertów w zakresie innowacyjnych rozwiązań w ramach współrzędnych upraw roślin rolniczych, zielarskich i drzew. Przygotowanie grupy ekspertów, którzy pomogą doradcom, rolnikom w prawidłowym przygotowaniu i zaprojektowaniu upraw w systemach agroleśnych. Pozwoli to na ich wdrożenie w gospodarstwach, a to przełoży się na zróżnicowanie upraw w gospodarstwie rolnym i wpłynie na zwiększenie bioróżnorodności. Operacja przyczyni się również  do podniesienia świadomości wśród doradców i rolników, co jest bardzo ważne w aspekcie zmieniającego się klimatu i jego nieprzewidywalności. Wykreowane zostaną również potrzeby realizacji upraw współrzędnych na jednym areale. Operacja ma również za zadanie ułatwienie nawiązania kontaktów i wymiany doświadczeń między nauką a praktyką. </t>
  </si>
  <si>
    <t>Przedmiotem operacji jest realizacja 3 szkoleń, w tym: 1 w formie on-line i 2 szkoleń połączonych z warsztatami w terenie, w tematach: agroleśnictwo, systemy agroleśne i zadrzewienia śródpolne, 1 wyjazd zagraniczny studyjny do Portugalii, która zastosowała niepowtarzalne rozwiązania w systemach agroleśnych obejmujących m.in. zadrzewienia śródpolne, które w Polsce są likwidowane. Wyjazd będzie połączony z warsztatami dotyczącymi tematyki projektowania systemów agroleśnych i wykorzystania doświadczeń partnerów zagranicznych. Uczestnikami wyjazdu studyjnego będą m.in. uczestnicy szkoleń on-line oraz specjaliści w zakresie bioróżnorodności, w tym doradcy rolno-środowiskowi, którzy są odpowiedzialni za pomoc rolnikom w sporządzaniu planów zadrzewień śródpolnych oraz w zakresie promocji interwencji dotyczącej agroleśnictwa, a tym samym pomocy w wypełnianiu wniosków do ARiMR. Powstanie również broszura w wersji elektronicznej dotycząca tematyki wyjazdu studyjnego oraz film instruktażowy (kanał YouTube CDR) dotyczący prawidłowego planowania nasadzeń w ramach zadrzewień śródpolnych, które będą udostępnione na stronie internetowej CDR oraz SIR/KSOW+.</t>
  </si>
  <si>
    <t>rolnicy, mieszkańcy obszarów wiejskich, przedstawiciele doradztwa rolniczego, nauczyciele i uczniowie szkół rolniczych i leśnych, przedstawiciele jednostek naukowych,  osoby i instytucje zainteresowane tematem</t>
  </si>
  <si>
    <t>broszura elektroniczna</t>
  </si>
  <si>
    <t>liczba broszur w wersji online</t>
  </si>
  <si>
    <t>IX Forum Wiedzy i Innowacji w Rolnictwie</t>
  </si>
  <si>
    <t xml:space="preserve">Celem operacji jest przekazanie wiedzy i informacji na temat nowoczesnych rozwiązań, innowacyjnych produktów oraz prezentacja wyników prowadzonych  badań  przez  instytucje badawczo-naukowe oraz uczelnie rolnicze przy współudziale przedsiębiorców działających na rzecz rolnictwa. Przedstawione informacje przyczynią się do wzrostu rentowności gospodarstw oraz poprawy konkurencyjności sektora rolnego. Operacja ma za zadanie ułatwienie kontaktów między grupami odbiorców operacji celem nawiązania stałej współpracy między nauką a praktyką. 
Organizowany w ramach operacji Konkurs "Najciekawsze innowacyjne rozwiązania w rolnictwie" będzie uhonorowaniem najlepszych rozwiązań technologicznych, produkcyjnych, organizacyjnych propagujących innowacyjne rozwiązania dla sektora rolniczego. </t>
  </si>
  <si>
    <t xml:space="preserve"> Przedmiotem operacji jest realizacja 1 konferencji, dotyczącej tematyki wdrażania innowacyjnych rozwiązań w rolnictwie. Organizowany w ramach operacji konkurs "Najciekawsze innowacyjne rozwiązania w rolnictwie" służy promocji innowacyjnych rozwiązań technologicznych i organizacyjnych w produkcji rolniczej.</t>
  </si>
  <si>
    <t xml:space="preserve">przedstawiciele doradztwa rolniczego, przedstawiciele nauki, rolnicy, przedsiębiorcy, administracja rządowa i samorządowa, instytucje pracujące na rzecz rolnictwa </t>
  </si>
  <si>
    <t>Centrum Doradztwa Rolniczego w Brwinowie
Oddział w Radomiu</t>
  </si>
  <si>
    <t>Aktualne trendy i wyzwania w zarządzaniu systemami produkcji roślinnej z uwzględnieniem elementów rolnictwa regeneratywnego</t>
  </si>
  <si>
    <t>Operacja ma za zadanie usprawnienie transferu wiedzy i informacji na temat praktycznych rozwiązań w zakresie różnych technik i technologii w rolnictwie, związanych z racjonalną gospodarką wodą, ekologizacją rolnictwa oraz poprawą jakości gleb, ograniczeniem stosowania pestycydów, gospodarki o obiegu zamkniętym a także ułatwienie kontaktów między różnymi grupami odbiorców operacji celem nawiązania stałej współpracy. Celem operacji jest promocja innowacyjnych rozwiązań w zakresie zrównoważonego gospodarowania zarówno na poziomie gospodarstwa rolnego jak i na obszarach wiejskich.</t>
  </si>
  <si>
    <t>Przedmiotem realizacji operacji jest organizacja 1 konferencji oraz krajowego wyjazdu studyjnego, dotyczących tematyki systemów produkcji rolnej z uwzględnieniem elementów rolnictwa regenerytywnego. Wyjazd studyjny zostanie zorganizowany do podmiotu, w którym zostały wdrożone praktyki rolnictwa regenarytywnego. Konferencja będzie połączona bezpośrednio z wyjazdem studyjnym i wszyscy uczestnicy konferencji będą również uczestnikami wyjazdu studyjnego.</t>
  </si>
  <si>
    <t>przedstawiciele doradztwa rolniczego, przedstawiciele nauki, rolnicy, przedsiębiorcy, instytucje pracujące na rzecz rolnictwa, pszczelarze</t>
  </si>
  <si>
    <t>Doradztwo rolnicze w praktyce. V Krajowe Dni Pola, Boguchwała 2024</t>
  </si>
  <si>
    <t>Celem operacji jest promocja dobrych praktyk rolniczych sprzyjających ochronie środowiska z zachowaniem rentowności gospodarstw, kształtowanie proinnowacyjnych postaw rolników, ułatwianie dostępu do wiedzy fachowej, promocja dywersyfikacji działalności rolniczej, przedstawienie źródeł finansowania przedsięwzięć na obszarach wiejskich. Celem operacji jest także wspieranie tworzenia sieci kontaktów pomiędzy przedstawicielami doradztwa rolniczego a rolnikami i innymi uczestnikami wydarzenia.</t>
  </si>
  <si>
    <t xml:space="preserve">Przedmiotem operacji jest organizacja stoiska informacyjno-promocyjnego, podczas Krajowych Dni Pola, na których swoją ofertę będą prezentować ośrodki doradztwa rolniczego, Centrum Doradztwa Rolniczego oraz instytuty naukowe podległe MRiRW w zakresie upowszechniania  wiedzy oraz innowacyjnych rozwiązań w praktyce rolniczej. Organizacja wspólnej strefy "Wiedza i innowacje w praktyce rolniczej" dotyczy organizacji powierzchni wystawienniczej dla  wystawców oraz zapewnienia wyżywienia i noclegów dla osób obsługujących stoiska (min. 80 osób), wizualizacji w formie roll-upów promocyjnych oraz opracowania i zakupu materiałów promocyjnych w ramach  V Krajowe Dni Pola, Boguchwała 2024. </t>
  </si>
  <si>
    <t>stoisko informacyjno-promocyjne</t>
  </si>
  <si>
    <t xml:space="preserve"> rolnicy, mieszkańcy obszarów wiejskich, przedstawiciele doradztwa rolniczego i nauki, producenci maszyn i urządzeń oraz środków do produkcji rolnej, inni uczestnicy targów</t>
  </si>
  <si>
    <t>liczba osób skierowanych przez jednostki obsługujące stoiska</t>
  </si>
  <si>
    <t>min.80</t>
  </si>
  <si>
    <t>Dobre praktyki w sektorze roślin ogrodniczych</t>
  </si>
  <si>
    <t xml:space="preserve">Celem operacji jest wsparcie rolników we wdrażaniu nowych wyzwań jakie stoją przed współczesnym ogrodnictwem, tj. zrównoważonym rozwojem przyjaznym środowisku. Niezbędne jest przekazywanie aktualnej wiedzy i najlepszych przykładów z praktyki wpisujących się w nowe działania, które mają na celu stworzenie zachęt dla rolników do realizacji praktyk korzystnych dla środowiska i klimatu, ukierunkowując wsparcie na przejście na bardziej zrównoważone i przyjazne środowisku ogrodnictwo. </t>
  </si>
  <si>
    <t>Aktualne trendy w biologizacji rolnictwa</t>
  </si>
  <si>
    <t xml:space="preserve">Celem operacji jest wsparcie rolników we wdrażaniu nowych wyzwań jakie stoją przed współczesnym rolnictwem, tj. zrównoważonym rozwojem przyjaznym środowisku. Niezbędne jest przekazywanie aktualnej wiedzy i najlepszych przykładów z praktyki wpisujących się w nowe działania, które mają na celu stworzenie zachęt dla rolników do realizacji praktyk korzystnych dla środowiska i klimatu, ukierunkowując wsparcie na przejście na bardziej zrównoważone i przyjazne środowisku rolnictwo. </t>
  </si>
  <si>
    <t>3 * 100</t>
  </si>
  <si>
    <t>Spotkania informacyjno-szkoleniowe dla pracowników WODR oraz CDR wykonujących i wspierających zadania na rzecz SIR</t>
  </si>
  <si>
    <t>Celem operacji jest kontynuacja cyklicznych spotkań podczas których uczestnicy wymieniają się doświadczeniami oraz dobrymi praktykami z zakresu funkcjonowania i realizacji zadań Sieci SIR oraz wspierania tworzących się oraz realizujących projekty Grup Operacyjnych EPI. Grupa docelowa spotkań uzyskuje bieżące informacje dotyczące pomocy technicznej, a także doskonali umiejętności miękkie. Podczas spotkań omawiane będą również tematy dotyczące realizacji zadań w ramach Planu Strategicznego Wspólnej Polityki Rolnej na lata 2023-2027. Dodatkowo spotkania mają na celu przybliżenie sylwetek i działalności partnerów SIR w poszczególnych województwach.</t>
  </si>
  <si>
    <t>Przedmiotem operacji jest realizacja cyklicznych spotkań informacyjno-szkoleniowych, z czego część ma być połączona z wizytami studyjnymi do partnerów Sieci SIR z województwa, w którym będzie organizowane spotkanie. W ramach spotkań koordynatorzy i brokerzy Sieci na rzecz innowacji w rolnictwie i na obszarach wiejskich oraz osoby wspierające Sieć wymieniają się swoimi doświadczeniami jak i wypracowują plany działań na kolejne miesiące i lata, dzięki czemu działalność Sieci w poszczególnych jednostkach doradztwa rolniczego oraz oddziałach CDR jest ujednolicona.</t>
  </si>
  <si>
    <t>spotkanie informacyjno-szkoleniowe połączone z wizytami studyjnymi</t>
  </si>
  <si>
    <t>pracownicy CDR i WODR, przedstawiciele administracji publicznej, Partnerzy SIR z wizytowanych województw</t>
  </si>
  <si>
    <t>liczba wizyt studyjnych</t>
  </si>
  <si>
    <t>min. 4</t>
  </si>
  <si>
    <t>min. 110</t>
  </si>
  <si>
    <t>Partnerstwo dla Rozwoju VI</t>
  </si>
  <si>
    <t>Operacja ma na celu przekazanie informacji dotyczących kontynuowanego Interwencją 13.5 (PS WPR 2023-2027) działania "Współpraca" w ramach PROW 2014-2020 oraz tworzenia Grup Operacyjnych EPI i realizacji projektów przez te Grupy. Przekazanie w ramach szkoleń wiedzy i umiejętności zawiązywania Grup Operacyjnych na rzecz innowacji pozwoli na ściślejszą współpracę między różnymi instytucjami oraz na promocję wielopodmiotowych projektów na rzecz wdrażania innowacji w sektorze rolno-spożywczym. Operacja wspiera budowę sieci powiązań między sferą nauki i biznesu, a rolnictwem i doradztwem.</t>
  </si>
  <si>
    <t>Przedmiotem operacji jest organizacja czterech bliźniaczych szkoleń, realizowanych w  różnych regionach Polski. W ramach szkoleń uczestnicy zdobędą niezbędną wiedzę z zakresu zawiązywania i funkcjonowania Grup Operacyjnych EPI, oraz wymagań, jakim muszą sprostać, aby aplikować o środki unijne finansujące projekty badawczo-wdrożeniowe. Program szkoleń przewiduje wykłady brokerów innowacji, przedstawicieli ARiMR oraz MRiRW, jak również czas na indywidualne konsultacje.</t>
  </si>
  <si>
    <t>rolnicy, przedstawiciele doradztwa, naukowcy, przedsiębiorcy oraz inne osoby i podmioty zainteresowane tworzeniem Grup Operacyjnych EPI</t>
  </si>
  <si>
    <t>I - II</t>
  </si>
  <si>
    <t xml:space="preserve">łączna liczba uczestników szkoleń </t>
  </si>
  <si>
    <t>min. 160</t>
  </si>
  <si>
    <t>IV Szczyt Polskich Grup Operacyjnych EPI</t>
  </si>
  <si>
    <t xml:space="preserve">Celem operacji jest sieciowanie polskich Grup Operacyjnych EPI oraz promocja projektów (wraz z ich rezultatami) realizowanych przez te Grupy, a także zapoznanie członków Grup z możliwościami współpracy międzynarodowej, w tym, w ramach Horyzontu Europa. Projekt zakłada sieciowanie GO w dwóch obszarach tematycznych: KŁŻ oraz projekty badawczo-rozwojowe. W ramach konferencji przewiduje się prezentację GO, sesje tematyczne i networkingowe. Dodatkowo celem operacji jest upowszechnienie wiedzy o projektach realizowanych przez polskie Grupy Operacyjne EPI, polegających na wdrażaniu innowacyjnych rozwiązań. </t>
  </si>
  <si>
    <t>Przedmiotem operacji jest organizacja konferencji skierowanej  do Grup Operacyjnych EPI. Podczas konferencji Grupy zaprezentują swoje projekty, jak również podzielą się swoimi sukcesami, problemami i doświadczeniami z obszaru wdrażania innowacyjnych rozwiązań w rolnictwie i na obszarach wiejskich. W ramach rozpowszechnienia informacji o GO EPI zaplanowana nagranie reportażu z wydarzenia, który będzie udostępniony na kanale YouTube CDR oraz na portalu KSOW+ i SIR. Operacja będzie obejmowała kompleksowe opracowanie katalogu promującego polskie Grupy Operacyjne EPI oraz upowszechniającego informacje o realizowanych prze te Grupy projektach zarówno na terenie kraju jak i poza jego granicami. Publikacja zostanie opracowana w wersji elektronicznej oraz papierowej w polsko- i anglojęzycznej, gdzie wersja elektroniczna będzie dostępna dla wszystkich zainteresowanych działalnością grup na stronie internetowej CDR, SIR oraz KSOW+, zaś wersja papierowa będzie rozdystrybuowana wśród GO EPI, Wojewódzkie ODR, podczas międzynarodowych spotkań Sieci oraz w ramach wydarzeń organizowanych przez CDR.  Dodatkowo w ramach operacji przewidziano koszt uczestnictwa brokerów innowacji zatrudnionych w CDR w spotkaniach i wydarzeniach mających na celu budowę i wsparcie funkcjonowania GO EP.</t>
  </si>
  <si>
    <t>reprezentanci Grup Operacyjnych EPI (projekty badawczo-wdrożeniowe i KŁŻ), pracownicy jednostek doradztwa rolniczego, przedstawiciele ARiMR i MRiRW,  zainteresowani działaniem "Współpraca" / Interwencją 13.5</t>
  </si>
  <si>
    <t xml:space="preserve">liczba uczestników konferencji </t>
  </si>
  <si>
    <t>min. 200</t>
  </si>
  <si>
    <t>katalog polskich GO EPI w wersji  papierowej (polskojęzyczny)</t>
  </si>
  <si>
    <t xml:space="preserve">Liczba publikacji </t>
  </si>
  <si>
    <t>katalog polskich GO EPI w wersji elektronicznej (polskojęzyczny)</t>
  </si>
  <si>
    <t>katalog polskich GO EPI w wersji  papierowej (anglojęzyczny)</t>
  </si>
  <si>
    <t>katalog polskich GO EPI w wersji elektronicznej (anglojęzyczny)</t>
  </si>
  <si>
    <t>liczba spotkań / wydarzeń zewnętrznych</t>
  </si>
  <si>
    <t xml:space="preserve">reportaż filmowy z wydarzenia </t>
  </si>
  <si>
    <t xml:space="preserve">liczba reportaży </t>
  </si>
  <si>
    <t xml:space="preserve">V Szczyt Polskich Grup Operacyjnych EPI  </t>
  </si>
  <si>
    <t xml:space="preserve">Celem operacji jest podsumowanie efektów wsparcia rolnictwa z pomocą środków dostępnych w ramach działania M16 "Współpraca". Dodatkowo celem operacji będzie  sieciowanie polskich Grup Operacyjnych EPI oraz promocja projektów (wraz z ich rezultatami) realizowanych przez te Grupy, a także zapoznanie członków Grup z możliwościami, jakie daje im nowa perspektywa finansowa, tj. PS WPR na lata 2023-2027. W ramach kongresu przewiduje się prezentację GO, sesje tematyczne i networkingowe, oraz wizyty studyjne w siedzibach GO EPI.   </t>
  </si>
  <si>
    <t>Przedmiotem operacji jest organizacja kongresu skierowanego do Grup Operacyjnych EPI. Podczas kongresu Grupy zaprezentują swoje projekty, jak również podzielą się, podczas warsztatów i debat, swoimi sukcesami, problemami i doświadczeniami z obszaru wdrażania innowacyjnych rozwiązań w rolnictwie i na obszarach wiejskich. W ramach rozpowszechnienia informacji o GO EPI zaplanowana nagranie reportażu z wydarzenia, który będzie udostępniony na kanale YouTube CDR oraz na portalu KSOW+ i SIR.Podczas kongresu zostaną zorganizowane wyjazdy studyjne do siedzib GO EPI, co pozwoli na bezpośrednie zapoznanie się z historią wizytowanych grup, oraz z efektami ich działań. Dodatkowo w ramach operacji przewidziano koszt uczestnictwa brokerów innowacji zatrudnionych w CDR w spotkaniach i wydarzeniach mających na celu budowę i wsparcie funkcjonowania GO EP.</t>
  </si>
  <si>
    <t xml:space="preserve">kongres połączony z wyjazdami studyjnymi   </t>
  </si>
  <si>
    <t>liczba kongresów</t>
  </si>
  <si>
    <t>reprezentanci Grup Operacyjnych EPI, pracownicy jednostek doradztwa rolniczego, przedstawiciele ARiMR i MRiRW,  inni zainteresowani tematem</t>
  </si>
  <si>
    <t xml:space="preserve">I-II  </t>
  </si>
  <si>
    <t>liczba uczestników kongresu (projekty badawczo-rozwojowe)</t>
  </si>
  <si>
    <t>min. 300</t>
  </si>
  <si>
    <t xml:space="preserve">liczba wizytowanych Grup Operacyjnych </t>
  </si>
  <si>
    <t>min. 6</t>
  </si>
  <si>
    <t>22.</t>
  </si>
  <si>
    <t xml:space="preserve"> VI Forum „Sieciowanie Partnerów SIR”</t>
  </si>
  <si>
    <t>Celem operacji jest wspieranie aktywnego tworzenia sieci kontaktów pomiędzy podmiotami zainteresowanymi oraz wspierającymi wdrażanie innowacyjnych rozwiązań w rolnictwie, produkcji żywności, leśnictwie i na obszarach wiejskich. Operacja ma również na celu ułatwianie wymiany wiedzy, doświadczeń oraz dobrych praktyk w zakresie realizowania projektów mających podnieść poziom innowacyjności polskiego sektora rolno-spożywczego. Celem operacji będzie też identyfikacja potencjalnych partnerów KSOW+ wśród dotychczasowych partnerów SIR.</t>
  </si>
  <si>
    <t xml:space="preserve">Przedmiotem operacji jest organizacja konferencji skierowanej do Partnerów SIR oraz osób i instytucji zainteresowanych innowacyjnymi rozwiązaniami sektora agro. W ramach konferencji uczestnicy, motywowani przez moderatorów wydarzenia, wymienią się swoimi doświadczeniami oraz zyskają nowe kontakty, które mogą być zalążkiem wielopodmiotowej współpracy na rzecz innowacji w rolnictwie.  </t>
  </si>
  <si>
    <t>Partnerzy zarejestrowani w bazie Partnerów SIR, potencjalni Partnerzy SIR, przedstawiciele doradztwa rolniczego, przedstawiciele Grup Operacyjnych EPI</t>
  </si>
  <si>
    <t>23.</t>
  </si>
  <si>
    <t>Kobiety tworzą innowacje!</t>
  </si>
  <si>
    <t>Celem operacji jest wymiana doświadczeń, wspieranie tworzenia sieci kontaktów oraz propagowanie dobrych praktyk z zakresu rozwiązań wdrażanych i tworzonych przez kobiety zamieszkujące obszary wiejskie lub pracujące na ich rzecz. Dobre praktyki, o których mowa będą obejmowały m.in. rozwiązania społeczne, wykorzystanie dostępnych środków unijnych w gospodarstwach rolnych, ochronę środowiska czy nietypowe, zapełniające nisze rynkowe inicjatywy. Projekt ma również na celu wsparcie potencjału kobiet oraz wzmocnienia ich pozycji w obszarze przedsiębiorczości na terenach wiejskich poprzez wzajemne wspieranie oraz wymianę innowacyjnych pomysłów i praktyk, które przyczynią się do zwiększenia konkurencyjności obszarów wiejskich oraz ich promocji jako atrakcyjnego miejsca do życia i rozwoju zawodowego. Ponadto celem operacji będzie przekazanie uczestniczkom wiedzy w zakresie  innowacji produktowych, technologicznych oraz organizacji produkcji. Operacja ma również na celu zwiększenie świadomości środowiskowej i klimatycznej uczestniczek.</t>
  </si>
  <si>
    <t>W ramach operacji zorganizowana zostanie 3 - dniowa konferencja, która będzie skierowana do kobiet mieszkających na wsi lub działających na rzecz rozwoju obszarów wiejskich. Konferencja będzie połączona z galą finałową konkursu pt. "Kobiety tworzą innowacje!", który ma na celu wypromowanie i zaprezentowanie  działań podejmowanych przez kobiety - dobrych praktyk oraz zastosowania innowacyjnych rozwiązań/produktów, które staną się inspiracją dla innych uczestniczek konferencji. W celu rozpowszechnienia rezultatów projektu powstanie reportaż z wydarzenia oraz film promocyjny bazujący na wybranych w ramach konkursu dobrych praktykach / przykładach kobiet, które maja wpływ na rozwój polskiej wsi (z naciskiem na innowacje). Materiały filmowe zostaną zamieszczone na kanale You Tube CDR, a tym samym na stronie internetowej CDR, SIR oraz KSOW+</t>
  </si>
  <si>
    <t xml:space="preserve">mieszkanki wsi - jako odbiorczynie (kobiety zainteresowane wdrażaniem innowacji - posiadające potencjał), kobiety wdrażające innowacje - dobre przykłady (inspiracje), przedstawiciele jednostek naukowo-badawczych oraz uczelni, kobiety aktywnie działające w sektorze agro biznesu, przedstawicielki JDR, inni zainteresowani wydarzeniem
</t>
  </si>
  <si>
    <t>liczba kategorii</t>
  </si>
  <si>
    <t>liczba laureatek</t>
  </si>
  <si>
    <t>min. 16</t>
  </si>
  <si>
    <t>3- dniowa konferencja z galą finałową konkursu</t>
  </si>
  <si>
    <t xml:space="preserve">liczba konferencji </t>
  </si>
  <si>
    <t>min. 150</t>
  </si>
  <si>
    <t>Film promocyjny</t>
  </si>
  <si>
    <t xml:space="preserve">liczba filmów promocyjnych </t>
  </si>
  <si>
    <t xml:space="preserve">reportaż filmowy z wydarzenia  </t>
  </si>
  <si>
    <t>Innowacje narzędziem ochrony bioróżnorodności</t>
  </si>
  <si>
    <t xml:space="preserve">Celem operacji jest uwypuklenie roli polskich obszarów wiejskich w ochronie różnorodności biologicznej i rozważenie potrzeby podejmowania innowacyjnych rozwiązań w zakresie nie tylko gospodarczej i społecznej, ale także na płaszczyźnie przyrodniczej, którą należy chronić przed nadmierną presją ze strony człowieka. </t>
  </si>
  <si>
    <t>Przedmiotem operacji jest organizacja dwóch warsztatów, podczas których wypracowane zostaną wspólne rozwiązania służące wzbogaceniu i stabilizacji procesów regulacji biocenotycznej w ekosystemach pól uprawnych, a także zachowaniu cennych siedlisk przyrodniczych, uznanych w Europie za ginące i podlegające szczególnej ochronie. Warsztaty będą również okazją do przedstawienia dobrych praktyk rolniczych przyczyniających się do ochrony różnorodności biologicznej, wzmacniania usług ekosystemowych oraz ochrony siedlisk i krajobrazu.</t>
  </si>
  <si>
    <t>rolnicy, jednostki działające na rzecz rolników, w tym organizacje przyrodnicze które działają na rzecz ochrony przyrody, przedstawiciele doradztwa rolniczego, pracownicy jednostek naukowych</t>
  </si>
  <si>
    <t>Dolnośląski Ośrodek Doradztwa Rolniczego z siedzibą we Wrocławiu,
ul. Zwycięska 8,
53-033 Wrocław</t>
  </si>
  <si>
    <t xml:space="preserve">Łączna liczba uczestników </t>
  </si>
  <si>
    <t>Od doboru odmiany po nawożenie</t>
  </si>
  <si>
    <t>Głównym celem operacji jest zachęcenie uczestników do współpracy w zakresie tworzenia grup operacyjnych EPI, ukierunkowanych na realizację innowacyjnych projektów w obszarze postępu technologii uprawy, ochrony roślin, nawożenia oraz nawadniania, a przede wszystkim doboru odmian i prawidłowego, precyzyjnego wysiewu nasion, dostosowanego do warunków w gospodarstwie. Realizowana w ramach operacji konferencja umożliwi zapoznanie się z nowymi ścieżkami rozwoju oraz możliwościami zastosowania innowacyjnych rozwiązań w produkcji roślinnej. Pozwoli na wskazanie szans i problemów dolnośląskich rolników w tym temacie, zaprezentowanie aktualnej sytuacji w sektorze produkcji roślinnej oraz możliwości wykorzystania potencjału warunków naturalnych województwa dolnośląskiego.</t>
  </si>
  <si>
    <t xml:space="preserve">Przedmiotem operacji jest realizacja konferencji dotyczącej innowacyjnych technologii w produkcji roślinnej. Zakres prowadzonych wykładów będzie dotyczył wdrażania nowatorskich technik w technologii uprawy, ochrony roślin, nawożenia oraz nawadniania, a przede wszystkim doboru odmian i prawidłowego, precyzyjnego wysiewu nasion, dostosowanego do warunków Dolnego Śląska. Stworzenie odpowiedniej płaszczyzny dla uczestników konferencji, zainteresowanych podniesieniem poziomu wiedzy i umiejętności w przedmiotowym temacie, zachęci do tworzenia potencjalnych grup operacyjnych EPI oraz sieci kontaktów ukierunkowanych na wspólne innowacyjne przedsięwzięcia w sektorze produkcji roślinnej. Przekazana wiedza natomiast znajdzie zastosowanie na polach uprawnych odbiorców operacji. </t>
  </si>
  <si>
    <t>konferencja/konferencja online</t>
  </si>
  <si>
    <t>Liczba konferencji/konferencji online</t>
  </si>
  <si>
    <t>rolnicy, mieszkańcy obszarów wiejskich, przedsiębiorcy, przedstawiciele doradztwa rolniczego, jednostek naukowo-badawczych oraz osoby zainteresowane przedmiotowym tematem</t>
  </si>
  <si>
    <t>Łączna liczba uczestników</t>
  </si>
  <si>
    <t>Serowarstwo w praktyce</t>
  </si>
  <si>
    <t>Celem operacji jest popularyzacja innowacyjnych rozwiązań dotyczących przetwórstwa mleka oraz możliwości sprzedaży produktów w ramach Rolniczego Handlu Detalicznego. Warsztaty przyczynią się do pozyskania wiedzy i praktycznych umiejętności oraz aktywizację w obrębie przetwórstwa w gospodarstwie rolnym. Realizacja operacji przyczyni się do wzrostu liczby producentów rolnych, zajmujących się przetwórstwem i produkcją produktów wysokiej jakości w regionie. Staną się oni bardziej widoczni dla konsumenta i bardziej konkurencyjni na rynku. Pozwoli także na uzyskanie dodatkowych dochodów w gospodarstwie.</t>
  </si>
  <si>
    <t>W ramach operacji zostaną przeprowadzone dwudniowe warsztaty, podczas których uczestnicy będą mogli zapoznać się w teorii i praktyce z najważniejszymi zagadnieniami związanymi z przetwórstwem mleka i produkcją serów. W trakcie wykładów omówione zostaną zagadnienia związane m.in. z pozyskaniem surowca, procesem produkcji, a także wymaganiami prawnymi, higienicznymi i sanitarnymi, dotyczącymi farmerskiego i rzemieślniczego przetwórstwa mleka. Część praktyczna obejmować będzie naukę przetwórstwa mleka i produkcji wyrobów mlecznych. Uczestnicy będą brali udział w pełnym procesie produkcji.</t>
  </si>
  <si>
    <t>rolnicy, producenci rolni, przedsiębiorcy sektora rolno-spożywczego, przedstawiciele doradztwa rolniczego i świata nauki, mieszkańcy obszarów wiejskich, osoby zainteresowane przedmiotowym tematem</t>
  </si>
  <si>
    <t>Nowoczesne rozwiązania w produkcji zwierzęcej</t>
  </si>
  <si>
    <t>Głównym celem operacji jest zachęcenie uczestników do współpracy w zakresie tworzenia grup operacyjnych EPI, ukierunkowanych na realizację innowacyjnych projektów w zakresie produkcji zwierzęcej, wprowadzania prawidłowych praktyk w codziennym funkcjonowaniu gospodarstwa rolnego, a także podniesienie poziomu wiedzy w zakresie dobrostanu w chowie i hodowli zwierząt. Poprzez warsztaty możliwe będzie podniesienie wiedzy praktycznej i teoretycznej  oraz umiejętności w obszarze produkcji zwierzęcej, wymiana doświadczeń, nawiązanie kontaktów, co w przyszłości ułatwi współpracę ukierunkowaną na wdrażanie innowacyjnych rozwiązań w gospodarstwie rolnym, wspólną promocję czy możliwość wprowadzenia do obrotu produktów naturalnych wysokiej jakości.</t>
  </si>
  <si>
    <t>Przedmiotem operacji jest organizacja warsztatów, które przyczynią się do poznania teoretycznej wiedzy i praktycznych rozwiązań z zakresu innowacyjnych technologii stosowanych w produkcji zwierzęcej. Uczestnicy warsztatów poznają m.in. zabiegi pielęgnacyjne, jakie należy wykonać w gospodarstwie rolnym prowadzącym produkcję zwierzęcą. Warsztaty pozwolą również na wymianę wiedzy i doświadczeń wśród uczestników w przedmiotowym temacie, a przede wszystkim zachęcą do utworzenia potencjalnych grup operacyjnych EPI oraz sieci kontaktów ukierunkowanych na wspólne innowacyjne przedsięwzięcia w sektorze produkcji zwierzęcej, ze szczególnym uwzględnieniem chowu i hodowli bydła.</t>
  </si>
  <si>
    <t>dolnośląscy rolnicy prowadzący chów i hodowlę bydła w gospodarstwach rolnych, przedstawiciele doradztwa rolniczego i  świata nauki</t>
  </si>
  <si>
    <t xml:space="preserve">Najnowsze wyniki badań w zakresie regeneracji gleb i poprawy plonów </t>
  </si>
  <si>
    <t>Celem operacji jest zachęcenie uczestników do współpracy w zakresie tworzenia grup operacyjnych EPI, ukierunkowanych na realizację innowacyjnych projektów, w zakresie prawidłowego użytkowania gleb w województwie dolnośląskim. Realizacja operacji przyczyni się do podniesienia poziomu wiedzy na temat zabiegów wapnowania gleb. Pozwoli również na uświadomienie rolnikom, jakie korzyści niesie za sobą regularne stosowanie nawozów bogatych w wapń.</t>
  </si>
  <si>
    <t xml:space="preserve">Przedmiotem operacji jest realizacja konferencji dotyczącej innowacyjnych technologii wapnowania gleb, wpływających na prawidłowe parametry fizyko-chemiczne gleb. Konferencja ma charakter edukacyjny i umożliwi zapoznanie się z nowymi ścieżkami rozwoju oraz możliwościami wdrażania nowoczesnych rozwiązań w produkcji roślinnej. Tematyka konferencji obejmować m.in. stosowanie prawidłowego wapnowania, rodzajów nawozów wapniowych i rozwiązań technicznych pozwalających na precyzyjny wysiew. Realizacja konferencji zachęci jej uczestników do tworzenia potencjalnych grup operacyjnych EPI oraz sieci kontaktów ukierunkowanych na wspólne innowacyjne przedsięwzięcia w przedmiotowym temacie. </t>
  </si>
  <si>
    <t>Spotkanie dolnośląskich Grup Operacyjnych</t>
  </si>
  <si>
    <t>Celem operacji jest promocja i upowszechnianie rezultatów projektów realizowanych przez grupy operacyjne z województwa dolnośląskiego. Ponadto transfer wiedzy i doświadczeń między uczestnikami spotkania, zachęcanie do tworzenia partnerstw ukierunkowanych na realizację innowacyjnych projektów w ramach Interwencji 13.5 Współpraca Grup Operacyjnych EPI w ramach Planu Strategicznego Wspólnej Polityki Rolnej na lata 2023-2027</t>
  </si>
  <si>
    <t>Przedmiotem operacji jest organizacja dwudniowego spotkania grup operacyjnych z województwa  dolnośląskiego, w trakcie którego planowana jest promocja i upowszechnianie rezultatów grup operacyjnych, a także konsultacje z przedstawicielami grup i brokerami innowacji. Podsumowane zostaną również rezultaty działania „Współpraca” i możliwości tworzenia nowych grup w ramach Interwencji 13.5 Współpraca Grup Operacyjnych EPI w ramach Planu Strategicznego Wspólnej Polityki Rolnej. Operacja polegać będzie na popularyzowaniu wymiany wiedzy i dobrych praktyk w zakresie wdrażania innowacyjnych rozwiązań między przedstawicielami grup operacyjnych EPI.</t>
  </si>
  <si>
    <t>przedstawiciele grup operacyjnych  EPI z Dolnego Śląska, osoby zainteresowane przedmiotowym tematem</t>
  </si>
  <si>
    <t xml:space="preserve">Innowacyjne rozwiązania w zarządzaniu stadem bydła </t>
  </si>
  <si>
    <t>Głównym celem operacji jest zachęcenie uczestników do współpracy w zakresie tworzenia grup operacyjnych EPI, ukierunkowanych na realizację innowacyjnych projektów w zakresie produkcji zwierzęcej. Zaplanowane do realizacji w ramach przedmiotowej operacji szkolenie oraz wyjazd studyjny ma na celu podniesienie poziomu wiedzy w zakresie dobrostanu w chowie i hodowli bydła, ze szczególnym uwzględnieniem bydła mięsnego oraz wymianę wiedzy i doświadczeń, umożliwienie bezpośredniej rozmowy, współpracę podmiotów zainteresowanych innowacjami w rolnictwie, produkcji żywności i na obszarach wiejskich, identyfikację bieżących problemów.</t>
  </si>
  <si>
    <t xml:space="preserve">Przedmiotem operacji jest organizacja szkolenia i krajowego wyjazdu studyjnego w ramach Zespołu Tematycznego związanego z zagadnieniami chowu i hodowli bydła. Podczas szkolenia uczestnicy będą mieli możliwość poszerzenia wiedzy o nowe zagadnienia w zakresie innowacyjnych rozwiązań w gospodarstwach rolnych prowadzących chów i hodowlę bydła. Wyjazd studyjny do gospodarstw położonych na terenie województw: lubuskiego i wielkopolskiego umożliwi natomiast poznanie dobrych praktyk w obszarze chowu i hodowli bydła mięsnego. Realizacja operacji zachęci jej uczestników do tworzenia potencjalnych grup operacyjnych EPI oraz sieci kontaktów ukierunkowanych na wspólne innowacyjne przedsięwzięcia w przedmiotowym temacie. </t>
  </si>
  <si>
    <t>Liczka szkoleń</t>
  </si>
  <si>
    <t>dolnośląscy rolnicy prowadzący gospodarstwa rolne chowu i hodowli bydła, przedstawiciele doradztwa, świata nauki</t>
  </si>
  <si>
    <t>Łączna liczba uczestników szkolenia</t>
  </si>
  <si>
    <t>Liczba krajowych wyjazdów</t>
  </si>
  <si>
    <t>Promowanie i marketing żywności wytwarzanej w gospodarstwach rolnych</t>
  </si>
  <si>
    <t>Celem operacji jest wsparcie rozwoju przedsiębiorczości poprzez podniesienie wiedzy i umiejętności w zakresie promocji i marketingu produktów regionalnych oraz budowanie świadomości konsumenckiej w zakresie produktów wytwarzanych przez dolnośląskich rolników i producentów (w tym również gospodarstw posiadających systemy jakości żywności). W dużym stopniu przełoży się to na rozpoznawalność oraz zaufanie do oferowanych produktów.</t>
  </si>
  <si>
    <t>Przedmiotem operacji jest organizacja warsztatów, podczas których wskazane zostanie jak w najbardziej odpowiedni sposób zaprezentować swój produkt regionalny w internecie, aby podkreślić jego wysoką jakość. Warsztaty wpłyną na podniesienie wiedzy na temat promocji i marketingu produktów pochodzących z gospodarstw rolnych, również tych posiadających Systemy Jakości Żywności, bowiem podczas warsztatów przedstawione zostaną także obowiązujące znaki jakości żywności, w których dolnośląskie gospodarstwa uczestniczą. Podczas warsztatów uczestnicy będą mieli możliwość poznania dobrych praktyk, wymiany wiedzy i doświadczeń w zakresie marketingu i sprzedaży wytwarzanych w swoim gospodarstwie produktów, a także wymiany uwag i doświadczeń na ten temat.</t>
  </si>
  <si>
    <t>dolnośląscy rolnicy, producenci rolni, mieszkańcy obszarów wiejskich, przedstawiciele doradztwa rolniczego, osoby  zainteresowane przedmiotowym tematem</t>
  </si>
  <si>
    <t>Rozwój małych gospodarstw i wiejskiej przedsiębiorczości na obszarach wiejskich Dolnego Śląska</t>
  </si>
  <si>
    <t>Zaplanowane do realizacji w ramach przedmiotowej operacji szkolenie oraz wyjazd studyjny ma na celu podniesienie poziomu wiedzy w zakresie wykorzystania środków unijnych na rozwój swoich  gospodarstw, poprzez wdrożenie nowoczesnych technologii i innowacyjnych rozwiązań. Operacja umożliwi wymianę wiedzy i doświadczeń. Pozwoli na bezpośrednią rozmowę, współpracę podmiotów zainteresowanych innowacjami w rolnictwie, produkcji żywności i na obszarach wiejskich, identyfikację bieżących problemów.</t>
  </si>
  <si>
    <t>Przedmiotem operacji jest organizacja szkolenia i krajowego wyjazdu studyjnego do innowacyjnych gospodarstw położonych na terenie województwa dolnośląskiego, które dzięki wykorzystaniu programów unijnych, rozwinęły swoje gospodarstwa w różnych dziedzinach sektora rolno-spożywczego. Podczas szkolenia uczestnicy będą mieli natomiast możliwość poszerzenia wiedzy o nowe zagadnienia w zakresie innowacyjnych rozwiązań w prowadzonych małych gospodarstwach rolnych na terenie województwa.</t>
  </si>
  <si>
    <t>dolnośląscy rolnicy prowadzący gospodarstwa rolne, przedstawiciele doradztwa, świata nauki</t>
  </si>
  <si>
    <t>Czas na zioła - alternatywa dla rozwoju małych gospodarstw</t>
  </si>
  <si>
    <t>Celem operacji jest popularyzacja wiedzy na temat zielarstwa i możliwości jego szerokiego zastosowania we wprowadzaniu innowacyjnych rozwiązań w gospodarstwach rolnych. Współpraca w zakresie tworzenia sieci kontaktów pomiędzy podmiotami zainteresowanymi wdrażaniem nowych rozwiązań i  dobrych praktyk z zakresu zielarstwa w województwie dolnośląskim w przyszłości ułatwi  budowanie sieci kontaktów, wspólną promocję i możliwość wprowadzenia do obrotu produktów naturalnych wysokiej jakości. Warsztaty przyczynią się do pozyskania wiedzy i praktycznych umiejętności oraz aktywizację mieszkańców wsi do rozwoju małych gospodarstw. Realizacja operacji może przyczynić się do pozyskania nowych źródeł dochodów, co stanowi alternatywę do rozwoju gospodarstw rolnych.</t>
  </si>
  <si>
    <t>Przedmiotem operacji jest organizacja jednodniowych warsztatów, podczas których uczestnicy będą mogli zapoznać się w sposób teoretyczny oraz praktyczny z najważniejszymi zagadnieniami związanymi z produkcją zielarską. W trakcie wykładów zostaną omówione tematy związane z praktycznym zastosowaniem poszczególnych gatunków ziół, ich pielęgnacją, przetwarzaniem i wykorzystaniem. Uczestnicy warsztatów poznają m.in. rodzaje surowców zielarskich, zasady zbioru, suszenia i przechowywania surowców zielarskich.</t>
  </si>
  <si>
    <t xml:space="preserve"> mieszkańcy obszarów wiejskich, rolnicy, właściciele gospodarstw agroturystycznych i zagród edukacyjnych, przedstawiciele doradztwa rolniczego, osoby  zainteresowane przedmiotowym tematem
</t>
  </si>
  <si>
    <t>Zachowanie tradycyjnych odmian sadowniczych</t>
  </si>
  <si>
    <t>Celem operacji jest wymiana wiedzy i doświadczeń, a także zdobycie lub podniesienie wiedzy nt. zachowania różnorodności genetycznej roślin poprzez wprowadzanie tradycyjnych odmian w dolnośląskich sadach. Ponadto także rozwój przedsiębiorczości i podejmowanie wspólnych innowacyjnych rozwiązań związanych z wprowadzeniem dawnych odmian sadowniczych na obszarach wiejskich Dolnego Śląska oraz budowanie świadomości konsumenckiej w zakresie wytwarzania produktów wysokiej jakości, dzięki stosowaniu mniejszej ilości środków ochrony roślin. Poprzez warsztaty możliwe jest podnoszenie wiedzy praktycznej i teoretycznej oraz umiejętności w obszarze produkcji sadowniczej, wymiana doświadczeń i nawiązanie kontaktów, co w przyszłości ułatwi współpracę, ukierunkowaną na wdrażanie innowacyjnych rozwiązań w sektorze sadowniczym, wspólną promocję czy możliwość wprowadzenia do obrotu produktów naturalnych wysokiej jakości.</t>
  </si>
  <si>
    <t>Przedmiotem operacji jest organizacja warsztatów. Warsztaty pozwolą na przybliżenie mało  rozpowszechnianej i promowanej tematyki jaką jest uprawa tradycyjnych odmian sadowniczych. Przyczynią się także do podniesienia wiedzy teoretycznej i praktycznej z zakresu innowacyjnych rozwiązań w produkcji sadowniczej, rozpoznawania tradycyjnych odmian sadowniczych cenionych ze względu na walory smakowe i dużą różnorodność. Tematyka warsztatów obejmować będą m.in. zabiegi pielęgnacyjne jakie należy wykonywać w gospodarstwie sadowniczym.</t>
  </si>
  <si>
    <t>mieszkańcy obszarów wiejskich, rolnicy, właściciele gospodarstw agroturystycznych, przedstawiciele doradztwa rolniczego, osoby zainteresowane przedmiotowym tematem</t>
  </si>
  <si>
    <t>Sieciowanie w ramach Dolnośląskich Partnerstw ds. Wody – dobre praktyki gospodarowania zasobami wodnymi w województwie dolnośląskim</t>
  </si>
  <si>
    <t>Celem operacji jest wspieranie aktywnego tworzenia sieci kontaktów pomiędzy podmiotami zainteresowanymi oraz wspierającymi wdrażanie innowacyjnych rozwiązań w zakresie gospodarowania wodami, propagowanie nowoczesnych, sprzyjających środowisku metod gospodarowania zasobami wodnymi w rolnictwie i na obszarach wiejskich, wymiana wiedzy i doświadczeń pomiędzy uczestnikami konferencji. Operacja ma na celu także upowszechnianie innowacyjnych rozwiązań w zakresie racjonalnej gospodarki wodnej na obszarach wiejskich województwa dolnośląskiego.</t>
  </si>
  <si>
    <t xml:space="preserve">Przedmiotem operacji jest organizacja konferencji, skierowanej do  przedstawicieli Dolnośląskich Partnerstw ds. Wody, jednostek samorządu terytorialnego, instytucji odpowiedzialnych za gospodarkę wodną, doradztwa rolniczego, specjalistów z dziedziny hydrologii w rolnictwie, meteorologii, inżynierii i ochrony środowiska oraz rolników i mieszkańców obszarów wiejskich województwa dolnośląskiego zainteresowanych tematem. Swobodna wymiana wiedzy, doświadczeń, spostrzeżeń oraz poglądów na temat gospodarowania wodą na terenach rolniczych województwa dolnośląskiego pozwoli na stworzenie zalążka wielopodmiotowej współpracy na rzecz racjonalnego gospodarowania zasobami wody. 
</t>
  </si>
  <si>
    <t>członkowie Dolnośląskich Partnerstw ds. Wody (DPW), w tym przedstawiciele jednostek samorządowych, instytucji odpowiedzialnych za gospodarkę wodną, doradztwa rolniczego, specjaliści w dziedzinie hydrologii w rolnictwie, meteorologii, inżynierii i ochrony środowiska, rolnicy i mieszkańcy obszarów wiejskich, osoby zainteresowane przedmiotowym tematem</t>
  </si>
  <si>
    <t>I Dolnośląski Zlot Zagród Edukacyjnych</t>
  </si>
  <si>
    <t>Celem operacji jest popularyzacja wiedzy na temat pochodzenia i produkcji żywności, podwyższanie świadomości konsumenckiej, podwyższanie prestiżu zawodu rolnika oraz propagowanie idei zagród edukacyjnych w gospodarstwach rolnych. Realizowana operacja wskaże zagrody edukacyjne, zrzeszone w Ogólnopolskiej Sieci Zagród Edukacyjnych jako atrakcyjne miejsce wypoczynku na wsi, umożliwiające poznanie specyfiki pracy w rolnictwie, procesów przetwórstwa żywności oraz dziedzictwa kulturowego wsi. Operacja ułatwi wymianę wiedzy, doświadczeń oraz kontaktów pomiędzy wiejskimi oferentami a potencjalnymi odbiorcami usług wiejskiej edukacji.</t>
  </si>
  <si>
    <t>Przedmiotem operacji jest organizacja trzydniowego Zlotu Zagród Edukacyjnych, w ramach którego zrealizowane zostaną: konferencja, warsztaty i krajowy wyjazd studyjny. Podczas konferencji i warsztatów uczestnicy zdobędą wiedzę na temat podstaw prowadzenia usług edukacyjnych w gospodarstwie rolnym oraz zasad integracji na wiejskim rynku usług. Wyjazd studyjny natomiast odbędzie się do miejsc położonych w województwie dolnośląskim i/lub opolskim, mających  doświadczenie w prowadzeniu edukacji na temat świadomości konsumenckiej oraz wdrażających innowacyjne rozwiązania w rolnictwie i wiejskiej przedsiębiorczości.</t>
  </si>
  <si>
    <t>rolnicy, mieszkańcy obszarów wiejskich, przedstawiciele doradztwa rolniczego, wiejscy oferenci usług turystycznych, przedstawiciele instytucji,  właściciele gospodarstw agroturystycznych i zagród edukacyjnych</t>
  </si>
  <si>
    <t>Owoce miękkie - szansą  rozwoju małych gospodarstw</t>
  </si>
  <si>
    <t>Celem operacji jest upowszechnienie wiedzy na temat owoców miękkich, ich uprawy i wykorzystania również jako dodatkowego dochodu w małych gospodarstwach rolnych. Współpraca pomiędzy podmiotami zainteresowanymi wdrażaniem nowych rozwiązań oraz popularyzacja dobrych praktyk z zakresu ich uprawy w województwie dolnośląskim, w przyszłości ułatwi budowanie sieci kontaktów, wspólną promocję i możliwość wprowadzenia do obrotu produktów naturalnych wysokiej jakości. Warsztaty przyczynią się do pozyskania wiedzy i praktycznych umiejętności oraz aktywizację mieszkańców wsi do rozwoju małych gospodarstw. Realizacja operacji może przyczynić się do pozyskania nowych źródeł dochodów, co stanowi alternatywę do rozwoju gospodarstw rolnych.</t>
  </si>
  <si>
    <t xml:space="preserve">Przedmiotem operacji jest organizacja jednodniowych warsztatów, podczas których uczestnicy zapoznają się w teorii i praktyce z najważniejszymi zagadnieniami z zakresu innowacyjnych sposobów uprawy owoców miękkich, w swoich gospodarstwach. W trakcie wykładów omówione zostaną zagadnienia związane m.in. z doborem stanowiska, odmian, ochroną i uprawą owoców miękkich na niewielką skalę. Część praktyczna obejmować będzie praktyczną naukę sadzenia roślin. </t>
  </si>
  <si>
    <t xml:space="preserve"> mieszkańcy obszarów wiejskich, rolnicy, właściciele gospodarstw agroturystycznych i zagród edukacyjnych, przedstawiciele doradztwa rolniczego, osoby  zainteresowane przedmiotowym tematem</t>
  </si>
  <si>
    <t>Zioła mają moc - siła natury</t>
  </si>
  <si>
    <t>Zaplanowana do realizacji w ramach przedmiotowej operacji konferencja ma na celu podniesienie poziomu wiedzy w zakresie zielarstwa, właściwości leczniczych poszczególnych gatunków i ich praktycznego zastosowania. Natomiast publikacja pozwoli na dotarcie do szerokiej grupy zainteresowanych rolników i mieszkańców obszarów wiejskich. Konferencja pozwoli na wymianę wiedzy i doświadczeń, umożliwienie bezpośredniej rozmowy, współpracę podmiotów zainteresowanych innowacjami w produkcji zielarskiej i na obszarach wiejskich, a także na  identyfikację bieżących problemów.</t>
  </si>
  <si>
    <t>Przedmiotem operacji jest organizacja konferencji o tematyce zielarskiej oraz wydanie publikacji. Tematyka konferencji obejmować będą m.in. innowacyjne zabiegi w produkcji zielarskiej. Publikacja natomiast przedstawiać będzie opis poszczególnych gatunków ziół z uwzględnieniem ich właściwości i praktycznego zastosowania. Publikacja opracowana będzie w wersji papierowej oraz elektronicznej i zamieszczona na stronie internetowej Dolnośląskiego Ośrodka Doradztwa Rolniczego z siedzibą we Wrocławiu - www.dodr.pl.</t>
  </si>
  <si>
    <t>Liczba publikacji</t>
  </si>
  <si>
    <t>Wersja elektroniczna</t>
  </si>
  <si>
    <t>Łączny nakład</t>
  </si>
  <si>
    <t>Zielona opieka</t>
  </si>
  <si>
    <t>Celem realizowanej operacji jest propagowanie idei rolnictwa społecznego oraz wskazanie wsi i gospodarstwa rolnego jako potencjału do rozwijania usług o charakterze społecznym. Operacja ma również na celu zachęcenie czytelników wydawanej publikacji do tworzenia potencjalnych grup operacyjnych EPI w przedmiotowym temacie i realizacji przez nie wspólnych innowacyjnych przedsięwzięcie w zakresie polityki społecznej na obszarach wiejskich.</t>
  </si>
  <si>
    <t>Przedmiotem operacji jest opracowanie broszury na temat rolnictwa społecznego. Treść broszury wskaże czytelnikowi, że środowisko wiejskie, w tym gospodarstwo rolne ma ogromny potencjał do otwierania placówek opiekuńczych i prowadzenia w nich efektywnej dziennej opieki dla seniorów lub innych grup wymagających wsparcia.</t>
  </si>
  <si>
    <t xml:space="preserve"> mieszkańcy obszarów wiejskich, rolnicy, właściciele gospodarstw agroturystycznych i zagród edukacyjnych, przedstawiciele doradztwa rolniczego oraz instytucji zaangażowanych w rozwój obszarów wiejskich oraz polityki społecznej</t>
  </si>
  <si>
    <t>Harmonogram / termin realizacji 
 (w ujęciu kwartalnym)</t>
  </si>
  <si>
    <t>Budżet brutto operacji 
 (w zł)</t>
  </si>
  <si>
    <t>Jednostka miary</t>
  </si>
  <si>
    <t>Wspieranie rozwoju rolnictwa ekologicznego poprzez poszukiwanie innowacyjnych rozwiązań technologicznych i organizacyjnych</t>
  </si>
  <si>
    <t>Celem operacji jest poszukiwanie innowacyjnych rozwiązań, dążąc do usprawnienia ekologicznego systemu produkcji poprzez wymianę wiedzy i doświadczeń z zakresu rolnictwa ekologicznego i przetwórstwa, zatrzymania tendencji spadkowej ilości gospodarstw rolnych oraz wyszukiwanie nowych kierunków produkcji żywności ekologicznej.</t>
  </si>
  <si>
    <t>Przedmiotem operacji będą wizyty w obiektach prowadzących produkcję w systemie ekologicznym (gospodarstwa, przetwórnie). Krajowy wyjazd studyjny pozwoli na wymianę wiedzy, poszukanie innowacji technologicznych i organizacji gospodarstw w aspekcie zmieniającego się zapotrzebowania rynku. Zapoznanie uczestników z przetwórstwem produktów ekologicznych - prezentacja dobrych przykładów. Zachęcenie uczestników do podejmowania inicjatywy przetwarzania produktów w obrębie własnego gospodarstwa poprzez dzielenie się doświadczeniem w zakresie przetwórstwa. Nawiązanie współpracy między uczestnikami wyjazdu, którymi będą: rolnicy prowadzący gospodarstwa metodami ekologicznymi, przetwórcy oraz doradcy i zainteresowani systemem rolnictwa ekologicznego, a odwiedzanymi obiektami ekologicznymi. Przedmiotem operacji będą wizyty w gospodarstwach, które zgłoszą się do konkursu. Podczas lustracji gospodarstw przeprowadzony zostanie wywiad dotyczący m.in prowadzonej produkcji rolnej, stosowanego płodozmianu, agrotechniki, gatunków i odmian uprawianych roślin, ras hodowanych zwierząt, stosowanych praktyk przyjaznych środowisku oraz kwestie dotyczące przetwórstwa i sprzedaży produktów ekologicznych. Przedmiotem operacji będą wykłady obejmujące zagadnienia dotyczące ekologicznej produkcji rolnej, poparte innowacyjnymi rozwiązaniami, wynikającymi z badań i doświadczeń prowadzonych przez Instytucje naukowe. Podczas konferencji nastąpi również podsumowanie konkursu Na Najlepsze Gospodarstwo Ekologiczne.</t>
  </si>
  <si>
    <t>Liczba wyjazdów</t>
  </si>
  <si>
    <t>rolnicy i przetwórcy ekologiczni, rolnicy konwencjonalni zainteresowani systemem rolnictwa ekologicznego, doradcy rolni, certyfikowane gospodarstwa ekologiczne</t>
  </si>
  <si>
    <t>Kujawsko-Pomorski Ośrodek Doradztwa Rolniczego w Minikowie</t>
  </si>
  <si>
    <t>pow. 5</t>
  </si>
  <si>
    <t>liczba laureatów (miejsca I-III i 2 wyróżnienia)</t>
  </si>
  <si>
    <t>Innowacyjne praktyki przedsiębiorczości „AGROLIGA 2024”</t>
  </si>
  <si>
    <t>Operacja ma na celu stworzenie sieci kontaktów na obszarach wiejskich, zwiększenie zainteresowania wdrażaniem inicjatyw oraz aktywizację mieszkańców wsi na rzecz podejmowania przedsięwzięć w zakresie zarówno rozwoju obszarów wiejskich jak również wspierania innowacji w rolnictwie i na obszarach wiejskich. Dodatkowo będzie stanowić przekaz bardzo istotnych informacji dla mieszkańców wsi i obszarów wiejskich o możliwościach rozwoju, wdrażanych inicjatywach realizowanych na obszarach wiejskich podczas realizowanego konkursu.</t>
  </si>
  <si>
    <t>Przedmiotem operacji jest organizacja wojewódzkiego konkursu pn. „AGROLIGA 2024”. Realizacja konkursu umożliwi upowszechnienie wśród przedstawicieli środowisk wspierających wdrażanie innowacji na obszarach wiejskich województwa kujawsko-pomorskiego wiedzę w zakresie rozwoju obszarów wiejskich. Tematem przewodnim spotkania będzie innowacyjność oraz przedsiębiorczość i jej rozwój na obszarach Pomorza i Kujaw. Konkurs natomiast pozwoli na zaprezentowanie najlepszych innowacyjnych przedsięwzięć z obszarów naszego województwa. W ramach konkursu, spośród uczestników, w kategorii Rolnik oraz Firma wyłonieni zostaną Mistrzowie oraz Wicemistrzowie obu kategorii.</t>
  </si>
  <si>
    <t>Rolnicy, właściciele gospodarstw rolnych uczestniczących w konkursie, mieszkańcy obszarów wiejskich, uczestnicy konkursu lat ubiegłych, przedstawiciele doradztwa rolniczego, przedstawiciele instytucji działających na rzecz rolnictwa, osoby zainteresowane podejmowaniem i rozwojem przedsiębiorczości na obszarach wiejskich</t>
  </si>
  <si>
    <t>XXXIV OLIMPIADA WIEDZY ROLNICZEJ</t>
  </si>
  <si>
    <t>Celem operacji jest poszerzenie wiedzy na temat innowacyjnych rozwiązań wykorzystywanych w produkcji rolniczej przez rolników z województwa kujawsko-pomorskiego oraz wymiana wiedzy i doświadczeń z zakresu innowacji w rolnictwie.</t>
  </si>
  <si>
    <t>Przedmiotem operacji jest zorganizowanie wojewódzkiego finału konkursu wiedzy rolniczej dla rolników z województwa kujawsko-pomorskiego, którzy poprzez przygotowanie się do rywalizacji, a także wysłuchanie wykładu i odpowiedzi na pytania w finale poszerzą swoją wiedzę na temat innowacyjnych rozwiązań stosowanych w rolnictwie. Uczestnikami finału wojewódzkiego będą laureaci I  II miejsca eliminacji przeprowadzonych w 19 powiatach województwa kujawsko-pomorskiego. Tematem przewodnim będą innowacyjne praktyki stosowane w rolnictwie. Konkurs pozwoli na poszerzenie i wymianę wiedzy i doświadczeń między uczestnikami na temat innowacyjnych rozwiązań stosowanych w rolnictwie, co przyczyni się do wdrażania innowacji w gospodarstwach rolnych i rozwoju obszarów wiejskich województwa kujawsko-pomorskiego. Operacja polegać będzie na popularyzowaniu wymiany wiedzy i dobrych praktyk w zakresie wdrażania innowacyjnych rozwiązań w rolnictwie. W ramach konkursu wyłonieni zostaną najlepsi rolnicy z województwa kujawsko-pomorskiego.</t>
  </si>
  <si>
    <t>rolnicy, doradcy, uczniowie szkół rolniczych, mieszkańcy obszarów wiejskich, przedstawiciele instytucji związanych z rolnictwem</t>
  </si>
  <si>
    <t>Forum Innowacji w rolnictwie</t>
  </si>
  <si>
    <t>Celem operacji jest identyfikacja i aktywizacja potencjalnych członków grup operacyjnych EPI w kierunku tworzenia wielopodmiotowych partnerstw na rzecz innowacji oraz realizacji wspólnych projektów w ramach działania "Współpraca". Dodatkowym celem jest transfer wiedzy i doświadczeń między uczestnikami Forum.</t>
  </si>
  <si>
    <t>Przedmiotem operacji jest organizacja Forum Innowacji w rolnictwie w trakcie którego planowana jest identyfikacja i aktywizacja potencjalnych członków grup operacyjnych EPI w kierunku tworzenia wielopodmiotowych partnerstw na rzecz innowacji oraz realizacji wspólnych projektów w ramach działania "Współpraca". Operacja polegać będzie na popularyzowaniu wymiany wiedzy i dobrych praktyk w zakresie wdrażania innowacyjnych rozwiązań między uczestnikami. Ważnym elementem forum będzie promocja grup operacyjnych, dobrych praktyk realizowanych przez te grupy oraz upowszechnianiu informacji o realizowanych projektach, a także efektach tych projektów.</t>
  </si>
  <si>
    <t>forum</t>
  </si>
  <si>
    <t>liczba forów</t>
  </si>
  <si>
    <t>rolnicy, przedsiębiorcy z branży rolniczej, instytucje naukowe, osoby zainteresowane tematem innowacji w rolnictwie, konsorcjanci Grup Operacyjnych EPI realizujących swoje projekty na terenie woj. kujawsko-pomorskiego</t>
  </si>
  <si>
    <t>10 000,00 zł</t>
  </si>
  <si>
    <t>Kujawsko-Pomorski Ośrodek Doradztwa Rolniczego w Mnikowie</t>
  </si>
  <si>
    <t>Kujawsko-Pomorskie Dni Pola - innowacyjne rozwiązania w uprawie roślin</t>
  </si>
  <si>
    <t>Celem operacji jest upowszechnienie i propagowanie na terenie województwa kujawsko-pomorskiego innowacji w uprawie roślin, w tym upowszechniania nowoczesnych rozwiązań w zakresie systemów uprawy. Wskazany cel realizowany będzie poprzez popularyzację postępu hodowlanego roślin uprawnych jak i nowatorskich rozwiązań w obszarze technologii, nawożenia, ochrony roślin i nawadniania. Cel ten zostanie osiągnięty poprzez zorganizowanie demonstracji podczas Kujawsko-Pomorskich Dni Pola w Minikowie. Celem operacji jest także wymiana fachowej wiedzy w obszarze postępu hodowlanego, ochrony roślin, nawożenia oraz nawadniania, a także innowacji w obszarze rolnictwa precyzyjnego. Operacja obejmie wszystkich uczestników zainteresowanych tematem. Rezultaty będą rozpowszechnione na terenie całego województwa. Będzie to możliwe dzięki zorganizowaniu demonstracji polowych, debaty eksperckiej i konkursów.</t>
  </si>
  <si>
    <t>Przedmiotem operacji jest realizacja działań edukacyjno-upowszechnieniowych dla szerokiej grupy odbiorców. Na działania te będą się składały demonstracje polowe organizowane na kolekcji Kujawsko-Pomorskich Dni Pola w Minikowie, konkursy i debata ekspercka, podczas której poruszane będą tematy istotne dla całej branży rolnej.</t>
  </si>
  <si>
    <t>Demonstracje polowe</t>
  </si>
  <si>
    <t>Liczba demonstracji</t>
  </si>
  <si>
    <t>Rolnicy, przedstawiciele doradztwa rolniczego, pracownicy uczelni i jednostek naukowych, przedsiębiorcy, studenci kierunków rolniczych, inni zainteresowani tematyką operacji</t>
  </si>
  <si>
    <t>liczba laureatów konkursów</t>
  </si>
  <si>
    <t>Debata</t>
  </si>
  <si>
    <t>Liczba debat</t>
  </si>
  <si>
    <t>ArcySer</t>
  </si>
  <si>
    <t>Celem operacji jest inicjowanie wymiany wiedzy i doświadczeń, identyfikacja bieżących problemów oraz poszukiwanie możliwości ich rozwiązania pomiędzy przedstawicielami różnych środowisk w zakresie serowarstwa. Konkurs wyłoni najlepsze produkty serowarskie w Polsce tym samym wyróżniając producentów, którzy produkują sery o najwyższej jakości co przełoży się na popularyzację i promocję serowarstwa farmerskiego i rzemieślniczego w Polsce. Konkurs i konferencja mu towarzysząca przyczyni się do podnoszenia poziomu wiedzy, wymiany doświadczeń, współpracy podmiotów zainteresowanych innowacjami w przetwórstwie i na obszarach wiejskich. Operacja poprzez wspieranie transferu wiedzy i innowacji w rolnictwie i na obszarach wiejskich przyczyni się do realizacji działań na rzecz tworzenia sieci kontaktów w województwie kujawsko-pomorskim.</t>
  </si>
  <si>
    <t xml:space="preserve">Przedmiotem operacji będzie konkurs i konferencja. Konkurs na najlepszy ser w Polsce. Sery będą oceniane w kilku kategoriach przez profesjonalne Jury. Konkursowi będzie towarzyszyła konferencja gdzie poruszane będą  zagadnienia z przetwórstwo mleka, produkcji i sprzedaży żywności pochodzenia zwierzęcego w ramach RHD bądź MLO w tym zagadnienia związane z innowacyjnymi rozwiązaniami w produkcji serów, wprowadzania ich na rynek w ramach krótkich łańcuchów dostaw.  Dodatkowo po konferencji umożliwione będą spotkania z ekspertami z branży serowarskiej. Konkurs i konferencja organizowane w podczas corocznej imprezy wystawienniczej, podczas której nastąpi ogłoszenie wyników konkursu jednocześnie podmioty biorące udział w konkursie będą miały możliwość zorganizowania własnych stoisk i sprzedaży serów.
</t>
  </si>
  <si>
    <t>Rolnicy, przetwórcy,  przedstawiciele doradztwa rolniczego, pracownicy uczelni i jednostek naukowych, przedsiębiorcy, studenci kierunków rolniczych, inni zainteresowani tematyką operacji.</t>
  </si>
  <si>
    <t>Pszczoła lubi zioła - innowacyjne metody profilaktyki prozdrowotnej z wykorzystaniem apiterapii i fitoterapii</t>
  </si>
  <si>
    <t>Operacja ma na celu zapoznanie uczestników z innowacyjnymi rozwiązaniami w zakresie profilaktyki prozdrowotnej z wykorzystaniem metod naturalnych, takich jak apiterapia i fitoterapia. Projekt wskaże kierunki rozwoju, które mogą być wykorzystane przez pszczelarzy, jak również innych mieszkańców obszarów wiejskich. Poszerzy horyzonty i ułatwi poszukiwanie nowych, ciekawych pomysłów na dywersyfikację dochodów w pasiekach, obiektach turystyki wiejskiej czy też w gospodarstwach rolnych. Operacja przyczyni się do wytworzenia sieci kontaktów między pszczelarzami, właścicielami kwater turystycznych, rolnikami, doradcami rolniczymi i środowiskiem naukowym.</t>
  </si>
  <si>
    <t>Przedmiotem operacji będzie krajowy wyjazd studyjny, konferencja plenerowa, konkurs wiedzy pszczelarskiej ze szczególnym uwzględnieniem innowacji oraz warsztaty zielarskie. Wyjazd studyjny będzie miał na celu przedstawienie innowacyjnych metod rozwoju pasiek poprzez połączenie pszczelarstwa z uprawą ziół i ziołolecznictwem. Wskazane zostaną innowacyjne sposoby zdywersyfikowania dochodów. Uczestnikami wyjazdu będą pszczelarze, rolnicy, mieszkańcy obszarów wiejskich oraz doradcy. Podczas konferencji prelegenci przedstawią innowacyjne metody profilaktyki prozdrowotnej polegające na zastosowaniu wiedzy z dziedziny apiterapii i fitoterapii. Konkurs wiedzy pszczelarskiej zaś skierowany będzie głównie do pszczelarzy. Zachęci on do pogłębiania wiedzy w tej dziedzinie i poszukiwania nowych rozwiązań w gospodarce pasiecznej. Warsztaty zielarskie natomiast pokażą uczestnikom, jak można wykorzystać powszechnie występujące w naszym środowisku zioła do przygotowywania preparatów leczniczych, jak również potraw o wysokich walorach prozdrowotnych.</t>
  </si>
  <si>
    <t>Pszczelarze, rolnicy, mieszkańcy obszarów wiejskich, doradcy, przedstawiciele środowiska naukowego.</t>
  </si>
  <si>
    <t>Dobre praktyki gospodarowania zasobami wodnymi w rolnictwie i na obszarach wiejskich</t>
  </si>
  <si>
    <t>Celem operacji jest zorganizowanie konferencji, na której prelegenci przekazanymi treściami spróbują uświadomić uczestników wydarzenia w kwestii racjonalnego gospodarowania wodą oraz przedstawienie i omówienie dobrych praktyk z zakresu gospodarki wodnej na obszarach wiejskich. Podstawą realizacji operacji będzie zawiązanie sieci kontaktów pomiędzy lokalnymi podmiotami kształtującymi gospodarkę wodną i ciągłe podtrzymywanie współpracy pomiędzy podmiotami.</t>
  </si>
  <si>
    <t>Przedmiotem operacji jest zorganizowanie konferencji dla rolników, Lokalnych Partnerstw ds. Wody oraz mieszkańców obszarów wiejskich, obejmujących swym zasięgiem wszystkie powiaty województwa kujawsko-pomorskiego. W ramach operacji zostanie zorganizowana konferencja, na której zostaną przedstawione dobre praktyki z zakresu gospodarki wodnej.</t>
  </si>
  <si>
    <t>Przedstawiciele Państwowego Gospodarstwa Wodnego Wody Polskie, administracji publicznej, rolnicy, przedstawiciele podmiotów doradczych, inne podmioty zainteresowane tematem</t>
  </si>
  <si>
    <t>20 000,00</t>
  </si>
  <si>
    <t>Wyspa Innowacji</t>
  </si>
  <si>
    <t xml:space="preserve">Celem operacji jest przekazanie informacji na temat innowacyjnych rozwiązań możliwych do wdrożenia w gospodarstwie rolnym warunkujących spełnienie wymogów Europejskiego Zielonego  Ładu, wzrost dochodu rolniczego oraz wymiana wiedzy i doświadczeń w tym zakresie pomiędzy uczestnikami operacji. </t>
  </si>
  <si>
    <t xml:space="preserve">Przedmiotem operacji jest zorganizowanie stoiska wystawienniczego "Wyspa Innowacji" podczas Dnia Otwartych Drzwi organizowanego przez Lubelski Ośrodek Doradztwa Rolniczego w Końskowoli. Na stoisku prezentowane będą innowacyjne rozwiązania wpisujące się w realizację założeń Europejskiego Zielonego Ładu. Zaprezentujemy innowacyjne rozwiązania w maszynach i urządzeniach pozwalające na osiągnięcie głównych celów Zielonego Ładu takich jak zmniejszenie zużycia nawozów i środków ochrony roślin i inne zagadnienia związane ze strategią „od Pola do stołu”. Prezentacja sprzętu oraz doradztwo, dadzą możliwość podniesienia wiedzy przez uczestników, stanowiąc tym samym doskonałą okazję do wymiany doświadczeń oraz szerokiej dyskusji w wybranych aspektach. </t>
  </si>
  <si>
    <t>rolnicy, 
przedstawiciele doradztwa rolniczego,  przedsiębiorcy, przedstawiciele instytucji rolniczych, około rolniczych i naukowych, przedstawiciele organizacji i stowarzyszeń, osoby zainteresowane tematyką</t>
  </si>
  <si>
    <t>II - III</t>
  </si>
  <si>
    <t>Lubelski Ośrodek Doradztwa Rolniczego w Końskowoli</t>
  </si>
  <si>
    <t>liczba podmiotów na stoisku wystawienniczym</t>
  </si>
  <si>
    <t>Lubelscy serowarzy - zespół tematyczny</t>
  </si>
  <si>
    <t>Celem operacji jest inicjowanie wymiany wiedzy i doświadczeń, identyfikacja bieżących problemów oraz poszukiwanie możliwości ich rozwiązania pomiędzy przedstawicielami różnych środowisk w zakresie serowarstwa. Funkcjonowanie Zespołu Tematycznego ds. serowarstwa umożliwia stworzenie platformy podnoszenia poziomu wiedzy, wymiany doświadczeń, bezpośredniej rozmowy, współpracę podmiotów zainteresowanych innowacjami w rolnictwie, produkcji żywności i na obszarach wiejskich. Operacja poprzez wspieranie transferu wiedzy i innowacji w rolnictwie i na obszarach wiejskich przyczyni się do realizacji działań na rzecz tworzenia sieci kontaktów w województwie lubelskim.</t>
  </si>
  <si>
    <t xml:space="preserve">Przedmiotem operacji są:  warsztaty i wyjazd studyjny obejmujące zagadnienia z przetwórstwo mleka, produkcji i sprzedaży żywności pochodzenia zwierzęcego w ramach RHD bądź MLO, ulepszone receptury serów dojrzewających, wytwarzanie serów w warunkach domowych oraz sprzedaż wytworzonych produktów bezpośrednio konsumentowi finalnemu, a więc promowanie krótkich łańcuchów dostaw. Wyjazd studyjny planowany jest na terenie kraju. Uczestnikami wyjazdu będą rolnicy, producenci rolni, hodowcy, mieszkańcy obszarów wiejskich. Wyjazd będzie okazją do wymiany wiedzy i doświadczeń między serowarami, poszukiwania możliwości współpracy.  </t>
  </si>
  <si>
    <t>rolnicy, producenci rolni, hodowcy, mieszkańcy obszarów wiejskich, osoby zainteresowane tworzeniem grup operacyjnych w zakresie przetwórstwa mleka, osoby zainteresowane wdrażaniem innowacji w rolnictwie i na obszarach wiejskich</t>
  </si>
  <si>
    <t>I - IV</t>
  </si>
  <si>
    <t>10 lat innowacji</t>
  </si>
  <si>
    <t>Celem operacji jest poszerzenie wiedzy i wymiana doświadczeń w zakresie innowacji w rolnictwie, upowszechnienie wiedzy dot. rolnictwa precyzyjnego oraz innowacyjnych technologii produkcji rolniczej. Organizacja konferencji, ma również na celu  tworzenie sieci kontaktów i współpracy pomiędzy partnerami, usprawniając transfer wiedzy między nauką a praktyką. Konferencja będzie okazją do  prezentacji dotychczasowych osiągnięć, poznania się, nawiązania współpracy oraz wymiany doświadczeń, które w przyszłości będą skutkowały utworzeniem grup operacyjnych w ramach działania „Współpraca".</t>
  </si>
  <si>
    <t xml:space="preserve"> Przedmiotem operacji jest organizacja konferencji umożliwiającej tworzenie sieci kontaktów pomiędzy różnymi podmiotami zaangażowanymi we wdrażanie innowacji na obszarach wiejskich. Udział zróżnicowanych środowisk przyczyni się do wymiany wiedzy i przedstawienia dobrych praktyk dotyczących zarówno innowacji technologicznych i produktowych jak również o charakterze organizacyjnym, procesowym i marketingowym.  Podczas konferencji zostaną zaprezentowane projekty realizowane w ramach działania „Współpraca”, działania Sieci oraz partnerów, promocja dobrych praktyk w zakresie wdrażania innowacji w rolnictwie. Dodatkowo z konferencji powstanie film relacja, który będzie dostępny na kanale YouTube LODR w Końskowoli.</t>
  </si>
  <si>
    <t>członkowie grup operacyjnych, osoby zainteresowane utworzeniem nowych grup operacyjnych, a także efektami grup działających na Lubelszczyźnie, rolnicy, mieszkańcy obszarów wiejskich, przedstawiciele doradztwa rolniczego oraz przedstawiciele samorządu rolniczego, jednostek naukowych, organizacji działających na rzecz rolnictwa, osoby zainteresowane tematem innowacji w rolnictwie</t>
  </si>
  <si>
    <t>film relacja</t>
  </si>
  <si>
    <t>liczba emisji/odtworzeń</t>
  </si>
  <si>
    <t>Nowoczesne rozwiązania w przetwórstwie żywności</t>
  </si>
  <si>
    <t>Celem operacji jest rozpowszechnianie wśród mieszkańców obszarów wiejskich województwa lubelskiego przetwórstwa owoców, warzyw i mięsa z własnego gospodarstwa na małą skalę oraz promowanie krótkich łańcuchów dostaw. W obecnej sytuacji rynkowej ważne jest, aby producenci mieli zróżnicowany asortyment produktów świeżych oraz przetworzonych, a tym samym umieli dostosować podaż i poprawić dystrybucję, tak aby zaspokoić oczekiwania ilościowe i jakościowe konsumenta, a przy tym czerpać dodatkowe dochody z gospodarstwa.</t>
  </si>
  <si>
    <t xml:space="preserve">Przedmiotem operacji jest organizacja 2 warsztatów dla rolników i przetwórców, przy współpracy z Uniwersytetem Przyrodniczym w Lublinie. Ważnym elementem operacji będzie nawiązanie partnerskiej współpracy pomiędzy różnymi podmiotami sfery naukowej, doradczej i produkcyjnej obejmującej m. in. producentów owoców, warzyw i mięsa, którzy działają w sferze małego przetwórstwa. </t>
  </si>
  <si>
    <t>rolnicy, przetwórcy, osoby zainteresowane tematyką</t>
  </si>
  <si>
    <t>Innowacyjne rozwiązania w rolnictwie</t>
  </si>
  <si>
    <t>Celem operacji jest ułatwianie transferu wiedzy w zakresie podejmowania nowych inicjatyw wspierających innowacyjność  w rolnictwie, produkcji żywności, leśnictwie i na obszarach wiejskich.</t>
  </si>
  <si>
    <t xml:space="preserve">
Przedmiotem operacji jest realizacja 3 filmów , w których prezentowane będą przykłady dobrych praktyk - wdrożonych innowacji, współpracy z nauką, dobrze funkcjonujących partnerstw, realizowanych projektów w rolnictwie, leśnictwie, produkcji żywności i na obszarach wiejskich. Filmy będą realizowane w gospodarstwach rolników i obiektach przedsiębiorców. Filmy zamieszczone będą na stronie internetowej oraz na portalu społecznościowym LODR w Końskowoli, oraz będą wyemitowane w telewizji regionalnej TVP3 Lublin.</t>
  </si>
  <si>
    <t xml:space="preserve">film </t>
  </si>
  <si>
    <t>rolnicy, mieszkańcy obszarów wiejskich, przedstawiciele instytucji i organizacji działających na rzecz rolnictwa,  osoby zainteresowane tematem</t>
  </si>
  <si>
    <t>emisja telewizyjna</t>
  </si>
  <si>
    <t xml:space="preserve">6. </t>
  </si>
  <si>
    <t>Innowacje w zielarstwie</t>
  </si>
  <si>
    <t>Celem operacji jest transfer wiedzy na temat innowacyjnych metod  wytwarzania produktów z wykorzystaniem ziół, a także ich doboru pod kątem innowacyjnego zastosowania w różnych dziedzinach życia. Uczestnicy dowiedzą się jakie właściwości zdrowotne i odżywcze posiadają zioła, zapoznają się z uprawą  i gatunkami ziół,  sposobem ich pozyskiwania oraz łączenia ze sobą.  Operacja przyczyni się do nawiązania wielopodmiotowych kontaktów, które w przyszłości mogą owocować we wspólnie podjętych inicjatywach.</t>
  </si>
  <si>
    <t xml:space="preserve">Przedmiotem operacji jest organizacja warsztatów  w zakresie uprawy, zbieractwa oraz wykorzystania i możliwości przetwarzania ziół uprawnych i dziko rosnących.  </t>
  </si>
  <si>
    <t>rolnicy, przetwórcy, właściciele gospodarstw agroturystycznych oraz rolnych, członkowie stowarzyszeń, osoby zainteresowane tematem</t>
  </si>
  <si>
    <t>Innowacyjne podejście do maszyn rolniczych - nowa era w produkcji</t>
  </si>
  <si>
    <t xml:space="preserve">Celem operacji jest ukazanie w jaki sposób nowoczesna produkcja rolna korzysta z wielu innowacyjnych technologii. Rolnictwo precyzyjne jest silnie rozwijającym się działem produkcji żywności, czemu sprzyja m.in. postęp zarówno w konstrukcji sprzętu, jak i automatyce oraz informatyce. 
Zaawansowane technicznie maszyny i traktory wyposażone w elektroniczne i automatyczne sterowanie pracą zespołów roboczych są chętnie nabywane przez polskich rolników. Rolnicy oraz przedsiębiorcy rolni  zainteresowali się inteligentnymi rozwiązaniami, które umożliwiają racjonalizację zużycia środków produkcji, monitoring upraw, zwierząt oraz parku maszynowego, a zarazem wspomagają podejmowanie decyzji produkcyjno-biznesowych. </t>
  </si>
  <si>
    <t>Przedmiotem operacji jest organizacja warsztatów połączonych z pokazem nowoczesnych rozwiązań technologicznych w maszynach rolniczych</t>
  </si>
  <si>
    <t>pokaz /warsztaty</t>
  </si>
  <si>
    <t>rolnicy, przedsiębiorcy, osoby zainteresowane tematyką</t>
  </si>
  <si>
    <t>Nowoczesne praktyki przetwórcze w Polsce - szlakiem inkubatorów przetwórczych</t>
  </si>
  <si>
    <t xml:space="preserve">Celem operacji będzie poszerzenie wiedzy na temat nowoczesnych praktyk w przetwórstwie produktów wytwarzanych w gospodarstwach rolnych, poznanie innowacyjnych możliwości jakie daje przetwórstwo oraz zapoznanie z wybranymi przykładami nowoczesnych praktyk. Uczestnicy wyjazdów zapoznają się z zasadami i funkcjonowaniem różnych inkubatorów przetwórczych występujących w Polsce, zostaną zainspirowani do nowych działań w zakresie produkcji i przetwórstwa rolnego. Celem operacji będzie poprawa systemu produkcji rolniczej poprzez wymianę wiedzy i doświadczeń pomiędzy podmiotami uczestniczącymi w rozwoju obszarów wiejskich, poszukiwanie nowych kierunków produkcji żywności wysokiej jakości, zrzeszanie rolników na poczet rozwoju skracania łańcucha dostaw żywności. Zachęcenie uczestników do podejmowania inicjatywy
przetwarzania produktów we własnych gospodarstwach
poprzez dzielenie się doświadczeniem w zakresie
przetwórstwa. </t>
  </si>
  <si>
    <t xml:space="preserve">Przedmiotem operacji będzie zorganizowanie trzech wyjazdów studyjnych, każdy dla 30 uczestników, do różnych inkubatorów przetwórczych w Polsce. Wyjazdy będą przykładem dobrej praktyki w zakresie inkubatorów przetwórczych jako innowacyjnego kierunku w przetwórstwie żywności wysokiej jakości. Wyjazdy do różnych inkubatorów będą okazją do poznania, wymiany doświadczeń i następnie porównania ich specyfiki i funkcjonowania w Polsce. Przedmiotem operacji będzie nawiązanie wzajemnych kontaktów na poczet powstania potencjalnych Grup Operacyjnych EPI i poznanie mechanizmu wsparcia finansowego w ramach działania "Współpraca". Nawiązanie współpracy między uczestnikami wyjazdu oraz odwiedzanymi inkubatorami przetwórczymi będzie podstawą dla inicjatyw powstania inkubatorów w województwie lubuskim.
</t>
  </si>
  <si>
    <t>Rolnicy, producenci i przetwórcy rolni, mieszkańcy obszarów wiejskich, właściciele gospodarstw ekologicznych i agroturystycznych, uczestnicy operacji Zespołów Tematycznych ds. innowacji, przedstawiciele jednostek naukowych i
doradztwa rolniczego, odbiorcy zainteresowani tematyką.</t>
  </si>
  <si>
    <t>Lubuski Ośrodek Doradztwa Rolniczego</t>
  </si>
  <si>
    <t>Zespoły Tematyczne na poczet rozwoju innowacji w rolnictwie - Plan Strategiczny dla Wspólnej Polityki Rolnej</t>
  </si>
  <si>
    <r>
      <t xml:space="preserve">Głównym celem operacji będzie transfer wiedzy w zakresie innowacji rolniczych oraz sieciowanie rolników, producentów rolnych i wymiana doświadczeń, dobrych praktyk dot. nowatorskich rozwiązań w różnych dziedzinach rolniczych w oparciu o nowy Plan Strategiczny dla Wspólnej Polityki Rolnej na lata 2023-2027. Operacja przyczyni się do identyfikacji bieżących problemów oraz poszukiwaniem możliwości ich rozwiązania pomiędzy przedstawicielami różnych środowisk rolniczych: rolników, przetwórców i producentów rolnych, doradców, jednostek naukowych i samorządowych, przedsiębiorców sektora rolno-spożywczego, instytucji rolniczych. Tematyka organizacji różnych form operacji odpowiadać będzie na aktualne potrzeby w zakresie rozwoju innowacji w rolnictwie w aspekcie nowej Wspólnej Polityki Rolnej jak i charakter środowiskowy województwa lubuskiego. Konferencja w systemie hybrydowym (stacjonarna i on-line) realizowana w ramach przedmiotowej operacji będzie podsumowaniem Lubuskich Innowacji z różnych dziedzin rolniczych będących inspiracją dla innowatorów rolniczych. Przy tym, celem operacji będzie nawiązanie kontaktów będących podstawą dla tworzących się inicjatyw na poczet rozwoju </t>
    </r>
    <r>
      <rPr>
        <i/>
        <sz val="11"/>
        <color theme="1"/>
        <rFont val="Calibri"/>
        <family val="2"/>
        <charset val="238"/>
        <scheme val="minor"/>
      </rPr>
      <t>Sieci na rzecz innowacji w rolnictwie i na obszarach wiejskich</t>
    </r>
    <r>
      <rPr>
        <sz val="11"/>
        <color theme="1"/>
        <rFont val="Calibri"/>
        <family val="2"/>
        <scheme val="minor"/>
      </rPr>
      <t>. Poza formą spotkań i konferencji zostaną zrealizowane również formy o charakterze praktycznym w postaci warsztatów i pokazów, których podsumowaniem będzie powstanie filmu i publikacji. Formy te będą źródłem wiedzy dla szerokiego grona zainteresowanych tematyką innowacji w rolnictwie.</t>
    </r>
  </si>
  <si>
    <r>
      <t xml:space="preserve">Przedmiotem operacji będzie zorganizowanie różnych form realizacji operacji, których podsumowaniem będzie konferencja hybrydowa dla grona zainteresowanych innowacjami w rolnictwie w tym m.in. winiarzy, hodowców bydła, pszczelarzy, ekologów, przetwórców i producentów rolnych, mieszkańców obszarów wiejskich. W ramach konferencji zostaną zrealizowane panele dedykowane dot. tematyki: gospodarki pszczelarskiej, ekologii, pielęgnacji winnic i produkcji wina, hodowców bydła oraz Krótkich Łańcuchów Dostaw. Konferencja hybrydowa o tematyce Lubuskich Innowacji w perspektywie Planu Strategicznego WPR na lata 2023-2027 zostanie zrealizowana dla 150 uczestników. Różnorodność form najbardziej wpisuje się w wielopodmiotową współpracę oraz nawiązanie kontaktów na poczet rozwoju </t>
    </r>
    <r>
      <rPr>
        <i/>
        <sz val="11"/>
        <color theme="1"/>
        <rFont val="Calibri"/>
        <family val="2"/>
        <charset val="238"/>
        <scheme val="minor"/>
      </rPr>
      <t>Sieci na rzecz innowacji w rolnictwie i na obszarach wiejskich</t>
    </r>
    <r>
      <rPr>
        <sz val="11"/>
        <color theme="1"/>
        <rFont val="Calibri"/>
        <family val="2"/>
        <scheme val="minor"/>
      </rPr>
      <t xml:space="preserve">. Poszczególna forma realizacji operacji zostanie dostosowana do przekazu treści o innowacjach dla wskazanego Zespołu Tematycznego ds. innowacji. Przy tym, w ramach operacji powstanie film i publikacja, które zostaną zamieszczone na stronie Lubuskiego ODR oraz Sieci SIR dostępne dla szerokiego grona zainteresowanych. </t>
    </r>
  </si>
  <si>
    <t>Rolnicy, winiarze, pszczelarze, producenci rolni, hodowcy, mieszkańcy obszarów wiejskich, właściciele gospodarstw agroturystycznych i ekologicznych, partnerzy SIR, uczestnicy operacji w ramach Zespołów Tematycznych ds. innowacji, jednostki naukowe i samorządowe, doradcy rolniczy i specjaliści LODR i inne osoby zainteresowane wdrażaniem innowacji w rolnictwie i na obszarach wiejskich.</t>
  </si>
  <si>
    <t>konferencja / konferencja on-line</t>
  </si>
  <si>
    <t>pokazy</t>
  </si>
  <si>
    <t>liczba pokazów</t>
  </si>
  <si>
    <t>liczba odtworzeń</t>
  </si>
  <si>
    <t>łączny nakład</t>
  </si>
  <si>
    <t>egzemplarze</t>
  </si>
  <si>
    <t>wersja elektroniczna</t>
  </si>
  <si>
    <t>Dobre praktyki francuskich przetwórców i producentów rolnych miarą innowacji rolniczych</t>
  </si>
  <si>
    <t>Ułatwianie wymiany wiedzy fachowej oraz dobrych praktyk w zakresie innowacji w rolnictwie i na obszarach wiejskich. Przedstawienie nowoczesnych technologii i innowacyjnych  rozwiązań stosowanych w produkcji rolniczej i przetwórstwie płodów rolnych we Francji. Celem wyjazdu będzie poznanie mechanizmu współpracy lokalnych rolników oraz funkcjonowania francuskich organizacji rolniczych tj. stowarzyszenia, spółki, fundacje czy przedsiębiorstwa kooperacyjne. Zdobycie wiedzy na temat technologii przetwórstwa mleka, wytwarzania serów, uprawy warzyw, pielęgnacji winorośli i produkcji wina - region Szampanii, sadownictwa, w tym metod dotyczących produkcji ekologicznej, chowu zwierząt i sprzedaży bezpośredniej produktów z własnego gospodarstwa. Wymiana doświadczeń między polskimi a francuskimi rolnikami, poznanie najnowszych technik stosowanych w rolnictwie ekologicznym, alternatywnych technik rolniczych, w tym agroekologii. Transfer wiedzy w zakresie innowacji za pomocą opracowania filmu, będącego relacją z wyjazdu studyjnego.</t>
  </si>
  <si>
    <t xml:space="preserve">W ramach operacji zostanie zorganizowany wyjazd studyjny dla 30 uczestników poświęcony tematyce rolnictwa zrównoważonego oraz ekologicznego we Francji. Wyjazd związany będzie z wizytacjami w różnych gospodarstwach rolnych, kooperatywach i organizacjach rolniczych, będącymi najlepszym przykładem współpracy rolniczej opartej na profesjonalnej praktyce rolniczej oraz okazją do zdobycia wiedzy i wymiany doświadczeń pomiędzy francuskimi i polskimi rolnikami. Wyjazd będzie podstawą do nawiązania wzajemnych kontaktów, wymianą doświadczeń w aspekcie prowadzonej innowacyjnej praktyki rolniczej. Podsumowaniem operacji będzie film przedstawiający ciekawe rozwiązania w rolnictwie na przykładzie Francji. Film będzie udostępniony na stronie internetowej Lubuskiego ODR. </t>
  </si>
  <si>
    <t xml:space="preserve"> Partnerzy SIR, rolnicy, winiarze, serowarzy, mieszkańcy obszarów wiejskich, ekolodzy, właściciele gospodarstw agroturystycznych, przetwórcy i producenci sektora rolno-spożywczego, doradcy i specjaliści LODR oraz przedstawiciele jednostek naukowych i samorządowych, reprezentanci organizacji rolniczych oraz inni  zainteresowani tematyką innowacji.</t>
  </si>
  <si>
    <t xml:space="preserve">Innowacyjne rozwiązania dla rolnictwa - międzynarodowe Targi Rolnicze EuroTier w Hanowerze </t>
  </si>
  <si>
    <r>
      <t xml:space="preserve">Celem operacji będzie identyfikacja partnerów do współpracy w zakresie wdrażania innowacyjnych projektów w ramach działania "Współpraca". Nawiązanie kontaktów z międzynarodowymi jednostkami naukowo-badawczymi, rolnikami, instytucjami i organizacjami działającymi na rzecz innowacji w rolnictwie - uczestnikami międzynarodowych Targów Rolniczych EuroTier w Hanowerze. Aktywizacja mieszkańców obszarów wiejskich, hodowców, rolników w ramach stworzenia partnerstw na poczet nowatorskich projektów i powstania potencjalnych Grup Operacyjnych EPI nakierowanych na innowacyjne rozwiązania w rolnictwie. Poznanie specjalistów, profesjonalnych doradców z branży rolniczej z różnych krajów. Poszerzenie poziomu wiedzy i poznanie kompleksowych nowych rozwiązań i standardów w dziedzinie m.in. mechanizacji rolnictwa, technik uprawy i nawadniania, cyfrowych rozwiązań do zarządzania stadem, kontroli jakości i inteligentnego rolnictwa, przetwórstwa, środków ochrony roślin, hodowli zwierząt i zarządzania gospodarstwem. Organizowane Targi mają charakter cykliczny i skupiają przedstawicieli różnych gremiów, organizacji i instytucji rolniczych z całego świata, tym samym będą niepowtarzalną okazją do poszukiwania partnerów projektowych w ramach działania "Współpraca" przy jednoczesnym poznaniu bieżących trendów, kierunków i sposobów prowadzenia nowoczesnych gospodarstw. Celem operacji będzie przekazanie informacji o idei, funkcjach i możliwościach jakie daje uczestnictwo w przedsięwzięciach realizowanych w ramach </t>
    </r>
    <r>
      <rPr>
        <i/>
        <sz val="11"/>
        <rFont val="Calibri"/>
        <family val="2"/>
        <scheme val="minor"/>
      </rPr>
      <t>Sieci na rzecz innowacji w rolnictwie i na obszarach wiejskich.</t>
    </r>
    <r>
      <rPr>
        <sz val="11"/>
        <rFont val="Calibri"/>
        <family val="2"/>
        <scheme val="minor"/>
      </rPr>
      <t xml:space="preserve"> Wzbogaceniem operacji będą wizytacje w gospodarstwach i poznanie innowacyjnych przykładów w prowadzeniu produkcji zwierzęcej oraz w zakresie przetwórstwa rolnego. Sieciowanie partnerów SIR w połączeniu z identyfikacją partnerów na poczet powstania potencjalnych Grup Operacyjnych. Podczas wyjazdu zostaną przekazane założenia i warunki w ramach możliwości uzyskania wsparcia finansowego jakie potencjalni partnerzy mogą uzyskać w ramach działania "Współpraca". Publikacja z wydarzenia będzie najlepszym źródłem informacji o aktualnych trendach w rolnictwie i sposobach prowadzenia nowoczesnych gospodarstw.</t>
    </r>
  </si>
  <si>
    <t xml:space="preserve">W ramach operacji zostanie zorganizowany wyjazd studyjny dla 30 uczestników na cyklicznie organizowane Targi Rolnicze EuroTier 2024 w Hanowerze. Wydarzenie zapewnia kompleksowy przegląd aktualnych innowacji i standardów rolniczych, oferuje odpowiedzi i rozwiązania obecnych i przyszłych wyzwań. Organizowane Targi Rolnicze w Hanowerze skupiają rolników, hodowców oraz firmy i organizacje rolnicze z różnych krajów, tym samym będą doskonałym miejscem do poznania aktualnych trendów, kierunków i sposobów prowadzenia nowoczesnych gospodarstw rolnych. Wyjazd wzbogacony o wizytacje w gospodarstwach rolnych będą najlepszym przykładem dobrej praktyki rolniczej dla 30 uczestników operacji. Wyjazd będzie okazją do zdobycia wiedzy i nawiązania kontaktów w ramach tworzenia potencjalnych Grup Operacyjnych w ramach działania "Współpraca". Opracowanie publikacji z zaobserwowanych nowoczesnych rozwiązań rolniczych prezentowanych podczas Targów i w ramach wizytacji w gospodarstwach będzie inicjacją do nawiązania kontaktów w zakresie potencjalnych projektów dot. działania "Współpraca". Publikacja będzie zamieszczona na stronie internetowej Lubuskiego ODR.     </t>
  </si>
  <si>
    <t>Rolnicy, mieszkańcy obszarów wiejskich, hodowcy, przetwórcy i przedsiębiorcy sektora rolno-spożywczego, przedstawiciele jednostek naukowych i samorządowych, właściciele gospodarstw ekologicznych i agroturystycznych i inne osoby zainteresowane innowacjami w rolnictwie.</t>
  </si>
  <si>
    <t>Lubuskie Zespoły Tematycznych ds. innowacji w rolnictwie</t>
  </si>
  <si>
    <t xml:space="preserve">Celem operacji będzie inicjowanie wymiana wiedzy i doświadczeń, identyfikacji bieżących problemów oraz poszukiwanie możliwości ich rozwiązania pomiędzy członkami Zespołów Tematycznych będącymi   tj. rolnikami, doradcami rolniczymi, przedstawicielami jednostek naukowych i samorządowych,  przedsiębiorcami rolno-spożywczymi. Tematyka spotkań poszczególnych Zespołów będzie ściśle odpowiadała na potrzeby środowiska rolniczego woj. lubuskiego. Działające Zespoły Tematyczne będą podstawą dla tworzących się inicjatyw na poczet rozwoju innowacji w rolnictwie możliwych do wdrożenia przez wielopodmiotowe partnerstwa. </t>
  </si>
  <si>
    <t>Przedmiotem operacji będą 4 spotkania Zespołów Tematycznych, podczas których zostaną zidentyfikowane potrzeby i problemy poszczególnych branż rolniczych, tj. pszczelarskiej, hodowli bydła, rolnictwa ekologicznych oraz skracania łańcucha dostaw żywności, oraz zaprezentowane zostaną propozycje ich realizacji i rozwiązania. Ponadto zorganizowane zostaną 4 warsztaty z zakresu zdobywania nowych umiejętności niezbędnych do rozpoczynania lub poszerzania nowych inicjatyw w gospodarstwie rolnym i na obszarach wiejskich.</t>
  </si>
  <si>
    <t xml:space="preserve"> rolnicy, przedstawiciele doradztwa rolniczego, posiadacze gospodarstw demonstracyjnych, przedstawiciele placówek badawczych, szkół rolniczych, mieszkańcy obszarów wiejskich</t>
  </si>
  <si>
    <t>Innowacje podczas Targów Rolniczych</t>
  </si>
  <si>
    <t>Celem operacji jest ułatwianie wymiany wiedzy fachowej oraz dobrych praktyk w zakresie wdrażania innowacji w rolnictwie i na obszarach wiejskich. Cel operacji zostanie zrealizowany poprzez upowszechnienie wiedzy i doświadczeń we wdrażaniu innowacji związanych z produkcją rolniczą.</t>
  </si>
  <si>
    <t>Przedmiotem operacji będą 4 pokazy zorganizowane podczas wiosennych i jesiennych rolniczych imprez targowych w Kalsku. Tematy pokazów odpowiadać będą na aktualne potrzeby lubuskiego rolnictwa, tj.: "Strefie wiedzy" ,"Lubuskie Grupy Operacyjne w Krótkich Łańcuchach Dostaw Żywności", "Małe przetwórstwo w ramach RHD" oraz "Nowoczesne technologie dla zrównoważonego i wydajnego rolnictwa"</t>
  </si>
  <si>
    <t>pokaz</t>
  </si>
  <si>
    <t>Rolnicy, mieszkańcy obszarów wiejskich,  hodowcy, specjaliści LODR, uczestnicy targów rolniczych.</t>
  </si>
  <si>
    <t>II -IV</t>
  </si>
  <si>
    <t>Marketing bezpośredni, jako skuteczna forma komunikacji producent rolny-nabywca produktów lokalnych.</t>
  </si>
  <si>
    <t xml:space="preserve">Celem operacji jest podniesienie poziomu wiedzy z zakresu rolniczego handlu detalicznego oraz marketingu w sprzedaży bezpośredniej produktów rolnych, upowszechnienia dobrych praktyk w gospodarskim przetwórstwie produktów rolnych na niewielką skalę oraz  propagowanie innowacyjnych rozwiązań w przetwórstwie żywności.  Operacja wspiera tworzenie krótkich łańcuchów dostaw, które gwarantują świeżość produktu, zwiększają świadomość konsumentów w zakresie wyborów żywieniowych oraz przyczyniają się do dbałości o środowisko.
</t>
  </si>
  <si>
    <t xml:space="preserve">Przedmiotem operacji będzie 4-dniowy wyjazd studyjny do Niemiec, podczas którego uczestnicy zapoznają się z rozwiązaniami stosowanymi przez niemieckich rolników w sprzedaży produktów z gospodarstwa, zapoznają się z dobrymi praktykami w zakresie współpracy przy dystrybucji produktów rolniczych, usługami realizowanymi przez producentów rolnych oraz marketingiem produktów lokalnych.
</t>
  </si>
  <si>
    <t>Producenci rolni, mieszkańcy obszarów wiejskich, przedstawiciele jednostek doradztwa rolniczego</t>
  </si>
  <si>
    <t>Rozwój innowacyjnej gospodarki pasiecznej</t>
  </si>
  <si>
    <t>Operacja ma na celu wspieranie i rozwój pszczelarstwa oraz zainteresowanie nowych osób tematem pszczelarstwa, pokazując proces zakładania pasieki „w nowym stylu”, dając jednocześnie wiedzę i praktyczne wskazówki dotyczące opieki nad pszczołami. Propagując innowacyjne technologie należy ciągle podnosić poziom wiedzy i świadomość osób związanych z pszczelarstwem. Realizacja operacji przyczyni się do unowocześnienia gospodarstw pasiecznych znajdujących się na terenie woj. łódzkiego oraz do nabycia nowych doświadczeń i wiedzy z zakresu hodowli pszczół co bez wątpienia przyczyni się do zwiększenia jakości produkcji oraz rentowności gospodarstw na terenie woj. łódzkiego.</t>
  </si>
  <si>
    <t xml:space="preserve">Łódzki Ośrodek Doradztwa Rolniczego zs. w Bratoszewicach będzie kontynuował prowadzenie mini pasieki pokazowej, która służy do przeprowadzenia szkoleń z warsztatami z tematyki założenia, prowadzenia nowocześniej gospodarki pasiecznej oraz stosowania innowacyjnych technologii w pszczelarstwie. W ramach operacji odbędzie się cykl szkoleń z warsztatami na ulach typu FLOW -HIVE, które posiadają nowoczesny system umożliwiający miodobranie bez otwierania ula oraz na nowoczesnych ulach, przy których praca opiera się na tradycyjnych metodach pasiecznych, jednocześnie redukując nakład wykonywanych czynności.  Warsztaty w trakcie szkoleń będą się odbywać również w pracowni pszczelarskiej wyposażonej w sprzęt niezbędny do pozyskiwania i obróbki miodu. Chcąc pokazać uczestnikom szkoleń z warsztatami nowe możliwości jakie daje innowacyjna technologia zostanie zakupiona elektryczna waga ulowa oraz dwie kamery monitorujące życie pszczół z dwóch różnych widoków wraz z laptopem do monitorowania wagi i kamer. W ramach operacji będą również zakupione niezbędne akcesoria do wykonywania czynności przy ulach czy związanych z przeprowadzeniem warsztatów, tj. zmiotka, dłuto, podkurzacz, odzież ochronna i inne oraz materiały promocyjne dla uczestników szkoleń.  Operacja stworzy możliwość organizacji własnych przedsięwzięć oraz przygotowywanie materiałów edukacyjnych bez wariantu wyjazdów do gospodarstw pasiecznych, które często nie są gotowe na stworzenie warunków do takiej pracy. Mini pasieka umożliwia prowadzenie obserwacji, stałego monitorowania pracy pszczół w ulu, a w dalszej kolejności pozwoli na transfer wiedzy pomiędzy pszczelarzami, osobami, które dopiero zaczynają przygodę z pszczelarstwem oraz specjalistami z tej dziedziny. Informacja o realizacji szkoleń będzie  zamieszczona na stronie internetowej ŁODR. W roku 2024 zostaną przeprowadzone dwa szkolenia o tematyce ogólnej związanej ze zdrowiem pszczół, a także zostanie przeprowadzony cykl sześciu szkoleń z warsztatami z wykorzystaniem pasieki i pracowni pszczelarskiej. Wiedza ta jest niezbędna do prawidłowego prowadzenia gospodarki pasiecznej. W kolejnych lata ŁODR zs. w Bratoszewicach planuje kolejne operacje z wykorzystaniem utworzonej mini pasieki. </t>
  </si>
  <si>
    <t xml:space="preserve">mini pasieka    </t>
  </si>
  <si>
    <t xml:space="preserve">liczba mini pasiek    </t>
  </si>
  <si>
    <t>pszczelarze, osoby zawodowo i hobbystycznie zajmujące się prowadzeniem pasiek, osoby zainteresowane tematyką, członkowie związków, kół pszczelarskich</t>
  </si>
  <si>
    <t>Łódzki Ośrodek Doradztwa Rolniczego z siedzibą w Bratoszewicach</t>
  </si>
  <si>
    <t xml:space="preserve">szkolenia z warsztatami   </t>
  </si>
  <si>
    <t xml:space="preserve">liczba szkoleń z warsztatami   </t>
  </si>
  <si>
    <t xml:space="preserve">łączna liczba uczestników </t>
  </si>
  <si>
    <t>szkolenia</t>
  </si>
  <si>
    <t>Przydomowa winnica - sposób na dodatkowe źródło dochodu w gospodarstwie</t>
  </si>
  <si>
    <t xml:space="preserve">Celem operacji jest zapoznanie uczestników z najnowszą wiedzą na temat założenia i prowadzenia winnicy oraz uprawy i pielęgnacji winorośli w polskich warunkach klimatycznych.  Projekt ma na celu pokazanie założenia krok po kroku przydomowej winnicy jako dodatkowego źródła dochodu w gospodarstwie.   </t>
  </si>
  <si>
    <t>W ramach operacji zostanie przeprowadzony wyjazd studyjny, który zapozna uczestników z kompleksową wiedzą na temat założenia i prowadzenia winnicy oraz uprawy winorośli. Wyjazd studyjny pozwoli na zdobycie wiedzy teoretycznej oraz praktycznej na temat, m.in. etapów zakładania przydomowej winnicy, wymaganych warunków klimatycznych przy uprawie winorośli, sadzenia i przycinania krzewów,  ochrony przed szkodliwymi czynnikami, pielęgnacji i nawożenie gleby, innowacyjnych rozwiązań w zakresie produkcji wina, itd. Wyjazd studyjny odbędzie się do woj. dolnośląskiego, gdyż znajdują się tam winnice, które z powodzeniem funkcjonują w polskich warunkach klimatycznych. Realizacja operacji przyczyni się powstania winnic na terenie woj. łódzkiego i pokaże możliwość zdobycia przez gospodarstwa dodatkowego dochodu.</t>
  </si>
  <si>
    <t>właściciele winnic, osoby planujące założyć przydomowe winnice, sadownicy, rolnicy, mieszkańcy obszarów wiejskich, pracownicy naukowi, pracownicy jednostek doradztwa rolniczego</t>
  </si>
  <si>
    <t>artykuł w Internecie</t>
  </si>
  <si>
    <t>liczba artykułów</t>
  </si>
  <si>
    <t>Innowacje w utrzymaniu bydła mlecznego</t>
  </si>
  <si>
    <t>Celem operacji jest podniesienie poziomu wiedzy rolników z terenu województwa łódzkiego na temat innowacji w hodowli bydła mlecznego. W trakcie operacji zostaną przedstawione dobre praktyki oraz postęp w unowocześnieniu obór z  wykorzystaniem najnowszych rozwiązań technicznych i technologicznych. Operacja przyczyni się do unowocześnienia gospodarstw z terenu województwa łódzkiego oraz zdobycia nowych doświadczeń i wiedzy.</t>
  </si>
  <si>
    <t xml:space="preserve">W ramach operacji zostanie przeprowadzony wyjazd studyjny, podczas którego uczestnicy będą mogli poznać innowacje w chowie i hodowli bydła mlecznego. W trakcie operacji uczestnicy będą mogli poznać nowe rozwiązania techniczne i technologiczne w oborach oraz żywieniu zwierząt, tj. zadawanie pasz, automatyzacja doju, usuwanie nieczystości, itd. Wyjazd studyjny jest planowany na teren województwa podlaskiego, gdzie znajdują się gospodarstwa stosujące z powodzeniem innowacyjne rozwiązania w tym zakresie. Podczas wyjazdu zostaną także przedstawione aktualne problemy związane w chowie i hodowli bydła mlecznego. Operacja przyczyni się do wymiany wiedzy i doświadczeń oraz pomoże wdrożyć innowacyjne rozwiązania w gospodarstwach województwa łódzkiego. </t>
  </si>
  <si>
    <t>rolnicy, hodowcy/producenci bydła mlecznego, mieszkańcy obszarów wiejskich, przedstawiciele nauki, przedstawiciele doradztwa rolniczego, osoby zainteresowane tematem</t>
  </si>
  <si>
    <t>Innowacyjne przetwórstwo ziemniaka – nowe kierunki i możliwości</t>
  </si>
  <si>
    <t xml:space="preserve">Celem operacji jest przedstawienie rolnikom aktualnej wiedzy w zakresie innowacyjnej uprawy ziemniaka oraz poprawy rozwoju i funkcjonowania ich gospodarstw. Operacja przyczyni się do pozyskania wiedzy przez rolników z województwa łódzkiego o nowych technologiach przetwórstwa ziemniaka, uprawy, obniżenia nakładów pracy oraz minimalizacji kosztów, a także umiejętności doboru odpowiednich odmian ziemniaka do określonego odbiorcy. Operacja przyczyni się do wymiany wiedzy i doświadczeń w tym zakresie. </t>
  </si>
  <si>
    <t xml:space="preserve">W ramach operacji zostanie przeprowadzony wyjazd studyjny, podczas którego uczestnicy będą mogli zdobyć wiedzę na temat innowacyjnej  technologii uprawy i przetwórstwa ziemniaka. Zostanie poruszonych wiele tematów, tj. odpowiednie odmiany do uprawy w różnych strefach klimatycznych, wartość i wydajność ziemniaka spełniająca wymagania odbiorcy,  systemy do sprawdzania plonów i defektów przez cały proces produkcji ziemniaka, linie technologiczne przetwarzające ziemniaki, kontrola i jakość surowca. Wyjazd studyjny planowany jest do województwa zachodnio- pomorskiego, ponieważ znajdują się tam gospodarstwa produkujące oraz skupujące ziemniaki od lokalnych producentów. Operacja przyczyni się do pokazania uczestnikom jak zadbać o  bezpieczeństwo żywności poprzez posiadanie odpowiedniej certyfikacji oraz zachowanie standardów w zakresie higieny i bezpiecznej produkcji żywności,  stosowanie dozwolonych środków ochrony roślin i odpowiednich dawek nawożenia. Dodatkowo zostaną poruszone tematy nasiennictwa oraz współpracy z podmiotami zagranicznymi i krajowymi. Wyjazd studyjny pozwoli na wymianę wiedzy oraz wskaże innowacyjne rozwiązania i techniki współpracy, które można wdrożyć w gospodarstwach z województwa łódzkiego. </t>
  </si>
  <si>
    <t>rolnicy, mieszkańcy obszarów wiejskich, przedstawiciele nauki, przedstawiciele doradztwa rolniczego, osoby zainteresowane tematem</t>
  </si>
  <si>
    <t>Innowacje w utrzymaniu bydła mięsnego</t>
  </si>
  <si>
    <t xml:space="preserve">Celem operacji jest podniesienie poziomu wiedzy rolników z terenu województwa łódzkiego na temat aktualnych innowacji technologicznych w hodowli bydła mięsnego oraz poznanie potrzeb w tym zakresie. Dodatkowo zostaną poruszone kwestie wymogów dobrostanu dla bydła mięsnego, selekcji genetycznej oraz sposoby pozyskania wysokiej jakości mięsa wołowego .  Operacja pozwoli zdobytą wiedzę wykorzystać w praktyce oraz wskazać problemy hodowców bydła mięsnego. Operacja przyczyni się do wymiany wiedzy i doświadczeń w tym zakresie pomiędzy rolnikami z terenu województwa łódzkiego . </t>
  </si>
  <si>
    <t xml:space="preserve">W ramach operacji zostanie przeprowadzony wyjazd studyjny, podczas którego uczestnicy poznają aktualne innowacje technologiczne oraz wymogi  dobrostanu w hodowli bydła mięsnego, selekcji genetycznej oraz sposoby pozyskania wysokiej jakości mięsa wołowego. Wyjazd studyjny jest planowany na terenie województwa łódzkiego do gospodarstw posiadających nowoczesne systemy utrzymania bydła mięsnego. W trakcie wyjazdu uczestnicy będą mogli porównać systemy utrzymania bydła, grupy technologiczne, wartości temperatury, wilgotności, ruch powietrza, warunki bytowe, itd. . Dodatkowo zostanie porównana selekcja genetyczna oraz jakość mięsa wołowego. Operacja przyczyni się do wymiany wiedzy, doświadczeń i wskazania problemów panujących w gospodarstwach .  </t>
  </si>
  <si>
    <t>rolnicy, hodowcy/producenci bydła mięsnego, mieszkańcy obszarów wiejskich, przedstawiciele nauki, przedstawiciele doradztwa rolniczego, osoby zainteresowane tematem</t>
  </si>
  <si>
    <t>Innowacyjna uprawa gleby – strip- till</t>
  </si>
  <si>
    <t>Celem operacji jest przedstawienie rolnikom innowacyjnego i kompleksowego systemu gospodarowania, który adaptuje poszczególne elementy agrotechniki do zmiennych warunków na konkretnych częściach pola przy wykorzystaniu wysoko rozwiniętych technologii nawigacyjnych i informatycznych. Operacja przyczyni się do zapoznania rolników z województwa łódzkiego z rolnictwem precyzyjnym czyli strip - till. Operacja przyczyni się do poszerzenia wiedzy w zakresie zrównoważonej produkcji rolnej dążącej do zmniejszenia zużycia nawozów oraz środków ochrony roślin oraz korzyści jakie niesie siew bezpośredni.</t>
  </si>
  <si>
    <t xml:space="preserve">W ramach operacji zostanie przeprowadzony wyjazd studyjny, podczas którego rolnicy będą mogli pozyskać najnowszą wiedzę na temat rolnictwa precyzyjnego w gospodarstwie  krok po kroku - od poznania zasobów pola, po wprowadzenie maszyn z komputerami, czujnikami i wykorzystanie nawigacji GPS. Wyjazd studyjny jest planowany do województwa kujawsko-pomorskiego, ponieważ znajduje się tam gospodarstwo, które testuje najnowsze rozwiązania technologii strip- till. Zostaną zaprezentowane autorskie agregaty i systemy siewne przystosowane do uprawy pasowej.  Wyjazd studyjny pozwoli na wymianę wiedzy z rolnikami z innego województwa oraz pokaże jak maksymalizować plon i poprawić jakość gleby przy jednoczesnej minimalizacji kosztów oraz spełnieniu wymogów ochrony środowiska. Jednocześnie uczestnicy poznają system gospodarowania wspomagany komputerowo. </t>
  </si>
  <si>
    <t>Nowoczesna hodowla świń w innowacyjnej chlewni</t>
  </si>
  <si>
    <t xml:space="preserve">Celem operacji jest zaprezentowanie uczestnikom nowych rozwiązań w hodowli trzody chlewnej z wykorzystaniem innowacyjnych technologii stosowanych w chlewniach. Szkolenie ma za zadanie bezpośrednie przedstawienie najnowszej wiedzy i praktycznych rozwiązań, a także wymianę doświadczeń jej uczestników. Szkolenie przyczyni się do poszerzenia wiedzy jakie nowoczesne technologie i rozwiązania stosować, aby hodowla była jak najbardziej efektywna i opłacalna. Operacja pozwoli na zapoznanie się z najnowszymi badaniami w tym zakresie. Dzięki spotkaniu nawiązane zostaną kontakty między naukowcami i hodowcami, które w przyszłości będą płaszczyzną wymiany wiedzy w tym zakresie i mogą zaowocować powstaniem innowacyjnych projektów w ramach działania "Współpraca". </t>
  </si>
  <si>
    <t xml:space="preserve">Przedmiotem operacji jest organizacja dwóch szkoleń na terenie województwa łódzkiego podczas, których uczestnicy zdobędą nową wiedzę  na temat nowoczesnych technologii i rozwiązań, które należy stosować, aby hodowla była jak najbardziej efektywna i opłacalna. W trakcie operacji zostaną omówione, m.in. wymagania weterynaryjne, zakres żywienia, nowe technologie ukierunkowane na prowadzenie produkcji niskoemisyjnej i niskoenergetycznej z uwzględnieniem dobrostanu zwierząt. Racjonalne żywienie świń przyczyni się do dobrych wyników produkcyjnych przy jednoczesnym pozyskaniu produktu zgodnego z preferencjami konsumenta i ograniczeniu negatywnego wpływu na środowisko. Realizacja operacji wskaże rozwiązania w zakresie udoskonalonych technologii w sektorze rolnym. Dzięki operacji zostaną nawiązane kontakty między uczestnikami, które będą płaszczyzną wymiany wiedzy i mogą zaowocować powstaniem innowacyjnych projektów w ramach działania "Współpraca" na terenie województwa łódzkiego. </t>
  </si>
  <si>
    <t xml:space="preserve"> rolnicy, hodowcy trzody chlewnej, producenci trzody chlewnej, mieszkańcy obszarów wiejskich, przedstawiciele instytucji rolniczych, około rolniczych i naukowych, doradcy rolniczy, pracownicy jednostek doradztwa rolniczego</t>
  </si>
  <si>
    <t xml:space="preserve"> Inwestycje w OZE oraz ekologiczne rozwiązania szansą zwiększenia konkurencyjności gospodarstw rolnych</t>
  </si>
  <si>
    <t xml:space="preserve">
Celem operacji jest zapoznanie rolników oraz mieszkańców obszarów wiejskich z terenu województwa łódzkiego ze  szczegółową wiedzą, aktualnymi przepisami prawa na temat szeroko pojętej zielonej energii oraz możliwości przeprowadzenia inwestycji w zakresie OZE w gospodarstwach rolnych. Operacja ma również na celu powiązanie odnawialnych źródeł energii z innymi działaniami przyczyniającymi się do zmniejszenia emisji zanieczyszczeń w rolnictwie oraz promowanie dobrych praktyk w obszarze ochrony środowiska.  Ponadto operacja ma za zadanie promować przykład rolników wytwarzających wysokiej jakości żywność z poszanowaniem środowiska i dobrostanu zwierząt, którzy produkują zgodnie z rozporządzeniem 2021/848.</t>
  </si>
  <si>
    <t xml:space="preserve">
W ramach operacji zostanie zorganizowana konferencja oraz dwa konkursy: XVII Ogólnopolski Konkurs na Najlepsze Gospodarstwo Ekologiczne w 2024r. - etap wojewódzki oraz Konkurs Wiedzy Rolnictwo Ekologiczne i Ochrona Środowiska 2024. Tematyka organizowanej konferencji obejmie zagadnienia odnawialnych źródeł energii, nowoczesnych instalacji wraz z dostosowaniem jej mocy do wielkości gospodarstwa, innowacyjnych rozwiązań i nowoczesnych systemów produkcji energii, a także możliwości uzyskania dofinansowania do zielonej energii. Ponadto celem konferencji jest zwiększenie świadomości uczestników dbałości o środowisko i szukania innowacyjnych rozwiązań, które przyczynią się do jego poprawy. Organizowany w ramach operacji Konkurs "XVII Ogólnopolski Konkurs na Najlepsze gospodarstwo ekologiczne w 2024r. - etap wojewódzki"  wyłoni najbardziej innowacyjne, nowoczesne i produkcyjne gospodarstwa ekologiczne gospodarujące zgodnie z rozp. 2021/848 i posiadające aktualny certyfikat rolnictwa ekologicznego,  przyczyniające się do zmniejszenia presji rolnictwa na środowisko i klimat. Promowanie praktyk rolnictwa ekologicznego poprzez przykład ma na celu zachęcenie rolników konwencjonalnych do zainteresowania się produkcją tego typu. Natomiast  konkurs wiedzy zrealizowany będzie w atrakcyjnej formie testu, który będzie udostępniony dla uczestników za pomocą technik cyfrowych. Konkurs ma zachęcić szerokie grono osób związanych z rolnictwem i obszarami wiejskimi województwa łódzkiego do poszerzania wiedzy na temat OZE, ochrony środowiska, rolnictwa ekologicznego oraz wszelkimi nowościami w tm zakresie.</t>
  </si>
  <si>
    <t xml:space="preserve">konferencja </t>
  </si>
  <si>
    <t>rolnicy, mieszkańcy obszarów wiejskich, pracownicy jednostek doradztwa rolniczego, pracownicy naukowi, instytucje pracujące na rzecz rolnictwa  ekologicznego, uczniowie szkoły rolniczej, studenci uczelni wyższej</t>
  </si>
  <si>
    <t>łączna liczba laureatów konkursów</t>
  </si>
  <si>
    <t>Plan operacyjny KSOW na lata 2024-2025 (z wyłączeniem działania 8 Plan komunikacyjny) - Małopolski ODR - październik 2023</t>
  </si>
  <si>
    <t>Rozwój gospodarstw ekologicznych poprzez wprowadzenie dobrych praktyk dywersyfikacyjnych szansą na zwiększenie ich dochodowości.</t>
  </si>
  <si>
    <t xml:space="preserve">Celem operacji jest promocja dobrych praktyk i innowacyjnych rozwiązań w rolnictwie ekologicznym.  </t>
  </si>
  <si>
    <t>W ramach operacji zrealizowany zostanie konkurs na najlepsze gospodarstwo ekologicznego w Małopolsce.   Ponadto zorganizowane zostanie szkolenie wyjazdowe.  Tematem operacji będzie upowszechnianie wiedzy w zakresie optymalizacji wykorzystywania przez mieszkańców obszarów wiejskich zasobów środowiska naturalnego Małopolski.</t>
  </si>
  <si>
    <t>Rolnicy, mieszkańcy obszarów wiejskich, przedstawiciele instytucji i organizacji działających na rzecz rolnictwa, pracownicy jednostek doradztwa rolniczego, osoby zainteresowane tematem.</t>
  </si>
  <si>
    <t>liczba zorganizowanych szkoleń wyjazdowych</t>
  </si>
  <si>
    <t>liczba uczestników szkoleń wyjazdowych</t>
  </si>
  <si>
    <t>Lokalne Partnerstwo ds. Wody (LPW) w Małopolsce w 2024 r.</t>
  </si>
  <si>
    <t xml:space="preserve">Celem operacji jest prowadzenie działań edukacyjno-informacyjnych i upowszechnieniowych dotyczących racjonalnej gospodarki wodnej na obszarach wiejskich, ze szczególnym uwzględnieniem rolnictwa oraz budowa i wzmacnianie sieci kontaktów pomiędzy osobami, podmiotami i instytucjami funkcjonującymi w tym obszarze tematycznym. Operacja nawiązuje do działań prowadzonych w latach 2020-2023.  </t>
  </si>
  <si>
    <t>Przedmiotem operacji jest ukazanie różnorodnych technik wykorzystywanych w prowadzeniu działalności rolniczej, uwzględniających m.in. uwarunkowania środowiskowe, prawne czy ekonomiczne, kształtujących stan jakościowy i ilościowy zasobów wodnych gospodarstw. Operacja będzie realizowana poprzez emisje audycji telewizyjnych w telewizji naziemnej o zasięgu regionalnym.</t>
  </si>
  <si>
    <t>audycja TV</t>
  </si>
  <si>
    <t xml:space="preserve">liczba audycji </t>
  </si>
  <si>
    <t>Rolnicy, mieszkańcy województwa małopolskiego, przedstawiciele podmiotów doradczych, spółek wodnych, uczelni, organizacji pozarządowych, podmiotów i instytucji oddziaływujących na stan wód na danym terenie, osoby zainteresowane tematem.</t>
  </si>
  <si>
    <t>15 (3 emisje każdej audycji)</t>
  </si>
  <si>
    <t>emisja</t>
  </si>
  <si>
    <t xml:space="preserve">Małe przetwórstwo w gospodarstwie rolnym. </t>
  </si>
  <si>
    <t xml:space="preserve">Celem  operacji jest przekazanie odbiorcom wiedzy i  umiejętności praktycznych dotyczących możliwości uruchomienia i prowadzenia małego przetwórstwa na poziomie gospodarstwa rolnego, uwarunkowań prawnych oraz wymagań prawa żywnościowego. Ponadto ze względu na udział osób reprezentujących różne grupy interesariuszy  operacja wspiera transfer wiedzy pomiędzy przedstawicielami instytucji naukowych i rolnikami oraz doradcami. </t>
  </si>
  <si>
    <t xml:space="preserve">Przedmiotem operacji jest realizacja trzech dwudniowych  szkoleń tematycznych dotyczących przetwórstwa mięsa, mleka oraz browarnictwa.  Uczestnicy otrzymają kluczowe informacje na temat  możliwości prowadzenia małego przetwórstwa w gospodarstwie rolnym,  uwarunkowań prawnych oraz wymagań prawa żywnościowego.  W części praktycznej szkolenia zaprezentowany zostanie  proces technologiczny.                                                                                                                </t>
  </si>
  <si>
    <t>Kobieta kreatywna a przedsiębiorczość na obszarach wiejskich.</t>
  </si>
  <si>
    <t xml:space="preserve">Celem operacji jest wspieranie przedsiębiorczości wśród kobiet na obszarach wiejskich w szczególności poprzez wymianę wiedzy i doświadczeń w zakresie ekonomii społecznej, prezentowanie pozytywnych przykładów oraz wzmocnienie sieci kontaktów pomiędzy osobami i podmiotami zaangażowanymi we wdrażanie innowacyjnych rozwiązań w szczególności w zakresie kreowania lokalnej marki.
</t>
  </si>
  <si>
    <t xml:space="preserve">Przedmiotem operacji jest organizacja seminarium  mającego na celu aktywizację społeczności lokalnych oraz przeprowadzenie konkursu innowacyjnych rozwiązań w obszarze lokalnej przedsiębiorczości. </t>
  </si>
  <si>
    <t>Rolnicy, mieszkańcy obszarów wiejskich, Koła Gospodyń Wiejskich, przedstawiciele instytucji i organizacji działających na rzecz rolnictwa, pracownicy jednostek doradztwa rolniczego, osoby zainteresowane tematem.</t>
  </si>
  <si>
    <t>liczba uczestników seminarium</t>
  </si>
  <si>
    <t>osoba / podmiot</t>
  </si>
  <si>
    <t>liczba przyznanych nagród (w dwóch kategoriach: miejsca I-III oraz 2 wyróżnienia)</t>
  </si>
  <si>
    <t>Małopolski produkt lokalny marką regionu.</t>
  </si>
  <si>
    <t xml:space="preserve">Celem operacji jest wsparcie i promocja  producentów  lokalnych z terenu Małopolski.  Operacja ułatwiać będzie nawiązywanie kontaktów,  wymianę wiedzy i doświadczeń pomiędzy różnymi grupami interesariuszy.
</t>
  </si>
  <si>
    <t xml:space="preserve">Przedmiotem operacji będzie organizacja stoiska informacyjno - promocyjnego prezentującego producentów z  terenów podgórskich i górskich Małopolski  z udziałem producentów budujących lokalną markę.  Stoisko zorganizowane będzie  podczas wystawy rolniczej "Agropromocja" w roku 2024.  Szacuje się, że w wystawie weźmie udział około 30 000 osób (dane na podstawie lat ubiegłych).  
W ramach stoiska  przygotowana zostanie prezentacja  dorobku w różnych strefach tematycznych, a także pokazy dotyczące między innymi rodzimych ras zwierząt gospodarskich.   W celu zwiększenia zasięgu wydarzenia w jego trakcie  zrealizowane zostaną 4 transmisje w telewizji naziemnej o zasięgu regionalnym.  Dodatkowo w ramach operacji wyprodukowane zostaną 3 reportaże wyemitowane następnie w formule: premiera oraz 2 powtórki w telewizji naziemnej o zasięgu regionalnym,  dotyczące promocji  produktów lokalnych.
W ramach operacji zaplanowano również przeprowadzenie panelu dyskusyjnego dotyczącego bieżącej sytuacji i wyzwań stojących przed rolnictwem na obszarach górskich i podgórskich. </t>
  </si>
  <si>
    <t>liczba stoisk informacyjno-promocyjnych</t>
  </si>
  <si>
    <t>Rolnicy, mieszkańcy obszarów wiejskich, przedstawiciele instytucji i organizacji działających na rzecz rolnictwa, pracownicy jednostek doradztwa rolniczego, mieszkańcy województwa małopolskiego, osoby zainteresowane tematem.</t>
  </si>
  <si>
    <t>audycja telewizyjna</t>
  </si>
  <si>
    <t>liczba nagranych audycji telewizyjnych</t>
  </si>
  <si>
    <t>9 (3 emisje każdej audycji)</t>
  </si>
  <si>
    <t>panel dyskusyjny</t>
  </si>
  <si>
    <t>liczba zorganizowanych paneli dyskusyjnych</t>
  </si>
  <si>
    <t>transmisje telewizyjne (na żywo)</t>
  </si>
  <si>
    <t>liczba transmisji telewizyjnych</t>
  </si>
  <si>
    <t xml:space="preserve">Zakładanie i prowadzenie  plantacji winorośli i produkcja wina - szansą na rozwój gospodarstw w województwie  małopolskim. </t>
  </si>
  <si>
    <t xml:space="preserve">W ramach operacji zostanie zorganizowany wyjazd studyjny, którego celem będzie upowszechnienie wiedzy na temat zakładania i prowadzenia winnic w polskich warunkach klimatycznych.  Uprawa winorośli oraz produkcja win może stanowić dodatkowe źródło dochodu dla małych  gospodarstw.  Wyjazd studyjny odbędzie się na Węgry i umożliwi uczestnikom zapoznanie się z innowacyjnymi rozwiązaniami w zakresie produkcji wina.  Wizyty studyjne w gospodarstwach pozwolą na konfrontację zdobytej wiedzy z praktyką.  Operacja  umożliwi  bezpośredni kontakt rolników z przedstawicielami instytucji naukowo-badawczych oraz zaprezentowanie dobrych praktyk w uprawie winorośli i produkcji wina.   </t>
  </si>
  <si>
    <t>Przedmiotem operacji jest organizacja konferencji dla 50 osób  z zakresu zakładania i prowadzenia  plantacji winorośli i produkcji wina oraz  organizacja wyjazdu studyjnego dla 30 osób obejmującego wizyty gospodarstwach prowadzących winnice.</t>
  </si>
  <si>
    <t xml:space="preserve">konferencja       </t>
  </si>
  <si>
    <t>Grupę docelową stanowią rolnicy, pracownicy jednostek doradczych, studenci uczelni wyższych, przedstawiciele środowiska rolniczego i instytucji działających na rzecz rolnictwa.</t>
  </si>
  <si>
    <t>Gospodarstwa demonstracyjne jako  instrument wymiany wiedzy i innowacji w rolnictwie.</t>
  </si>
  <si>
    <t>Celem operacji będzie transfer wiedzy i doradztwo, w zakresie aktualnych innowacji technologicznych w produkcji bydła oraz identyfikacja potrzeb i problemów w tym obszarze. Ważnym elementem operacji będzie  1 dniowe szkolenie wyjazdowe połączone z wizytami w gospodarstwach,  co pozwoli na konfrontację zdobytej wiedzy z praktyką.  Operacja  umożliwi  bezpośredni kontakt rolników z przedstawicielami instytucji naukowo-badawczych oraz zaprezentowanie dobrych praktyki w chowie i hodowli bydła.   Zdobyta wiedza przyczyni się do  poprawy produktywności oraz wzrostu konkurencyjności, jak  również do polepszenia jakości produktów.   Poprzez wspieranie przepływu branżowej i specjalistycznej wiedzy oraz wymiany doświadczeń i nawiązywania kontaktów operacja wpisuje się w zakres działania 2 Krajowej Sieci Obszarów Wiejskich.</t>
  </si>
  <si>
    <t xml:space="preserve">Niniejsza operacja ma na celu wskazanie beneficjentom innowacyjnych rozwiązań w zakresie chowu i hodowli bydła poprzez udział w szkoleniu i wyjeździe studyjnym   do gospodarstw demonstracyjnych. Udział w operacji umożliwi ponadto uczestnikom nawiązanie wartościowych kontaktów. Pozwoli to na wzajemną wymianę doświadczeń i oczekiwań oraz możliwości w zakresie wdrażania innowacyjnych rozwiązań zwiększających rentowność małych gospodarstw.  </t>
  </si>
  <si>
    <t>Grupę docelową stanowią rolnicy, studenci uczelni wyższych, przedstawiciele środowiska rolniczego i instytucji działających na rzecz rolnictwa.</t>
  </si>
  <si>
    <t>liczba uczestników wyjazdów studyjnych</t>
  </si>
  <si>
    <t>Nowe operacje</t>
  </si>
  <si>
    <t>II Forum Grup Operacyjnych na Mazowszu</t>
  </si>
  <si>
    <t>Celem operacji jest promocja i upowszechnianie rezultatów projektów realizowanych przez grupy operacyjne z województwa mazowieckiego. Celem operacji jest także transfer wiedzy i doświadczeń między uczestnikami Forum.</t>
  </si>
  <si>
    <t>Przedmiotem operacji jest organizacja dwudniowego Forum Grup Operacyjnych z województwa mazowieckiego, które pozwoli na promocję i upowszechnianie rezultatów GO, a także konsultacje z przedstawicielami Grup i brokerami innowacji, sesje networkigowe, oraz podsumowanie działania „Współpraca”. Celem operacji będzie również omówienie przyszłości funkcjonujących Grup Operacyjnych oraz przedstawienie założeń dla odpowiednika działania w nowej perspektywie. Operacja polegać będzie na popularyzowaniu wymiany wiedzy i dobrych praktyk w zakresie wdrażania innowacyjnych rozwiązań między przedstawicielami Grup Operacyjnych.</t>
  </si>
  <si>
    <t>konsorcjanci Grup Operacyjnych EPI realizujących swoje projekty na terenie woj. mazowieckiego, osoby zainteresowane tematem innowacji w rolnictwie</t>
  </si>
  <si>
    <t>Mazowiecki Ośrodek Doradztwa Rolniczego z siedzibą w Warszawie</t>
  </si>
  <si>
    <t>Konkurs na najlepsze gospodarstwo ekologiczne w województwie mazowieckim</t>
  </si>
  <si>
    <t>Celem operacji jest promocja i rozpowszechnianie wiedzy na temat rolnictwa ekologicznego oraz kreowanie postaw proekologicznych wśród konsumentów. W ramach realizacji operacji promowane będą innowacyjne rozwiązania stosowane w gospodarstwach ekologicznych, w tym w produkcji żywności, edukacji oraz w technologii upraw i chowie zwierząt.</t>
  </si>
  <si>
    <t>W ramach operacji zostanie zorganizowany konkurs dla  gospodarstw ekologicznych z województwa mazowieckiego, który jest okazją by zachęcić rolników konwencjonalnych do przestawienia swojego gospodarstwa na metody ekologiczne, przyjazne środowisku.</t>
  </si>
  <si>
    <t>rolnicy produkujący w systemie rolnictwa ekologicznego i posiadający aktualny certyfikat wydany przez upoważnioną jednostkę certyfikującą</t>
  </si>
  <si>
    <t>minimum 6</t>
  </si>
  <si>
    <t>liczba laureatów / wyróżnionych konkursu</t>
  </si>
  <si>
    <t>X Mazowiecka Konferencja Pszczelarska - Innowacyjne rozwiązania w pszczelarstwie</t>
  </si>
  <si>
    <t>Głównym celem operacji jest zapoznanie pszczelarzy, mieszkańców obszarów wiejskich, doradców, z innowacyjnymi rozwiązaniami w zakresie gospodarki pasiecznej oraz zwalczania chorób i szkodników pszczół. Pszczoła miodna i inne owady zapylające są wskaźnikiem utrzymania na odpowiednim poziomie bioróżnorodności. Spadek populacji tej grupy owadów ma wysoce negatywne oddziaływanie na produkcję rolniczą poprzez zachwianie równowagi w ekosystemie. Konsekwencją tego stanu są obniżki plonów w rolnictwie, a tym samym coraz wyższe koszty ekonomiczne w gospodarstwach produkcyjnych. Aby w sposób istotny móc wpłynąć na poprawę ekonomiki rolniczej ważne są oddolne inicjatywy w postaci spotkań w formie konferencji, gdzie kadra naukowa ma możliwość przekazywania wiedzy do praktyki a pszczelarze, rolnicy, doradcy wymienić się doświadczeniami. Grupa docelowa będzie miała szansę wypracowania odpowiednich innowacyjnych rozwiązań, aby zahamować ten negatywny trend.</t>
  </si>
  <si>
    <t>W ramach operacji zostanie zorganizowana jednodniowa konferencja, dzięki której zostaną przybliżone zagadnienia z zakresu innowacyjnej gospodarki pasiecznej, zwalczania chorób i szkodników pszczół oraz wsparcia rynku produktów pszczelich. Wybrana tematyka wykładów przyczyni się do utrzymania w lepszej kondycji zdrowotnej rodzin pszczelich, co za tym idzie ograniczenia wymierania rodzin pszczelich, poprawy jakości produktów pszczelich, zwiększenia dochodów gospodarstw jak również do utrzymania równowagi ekosystemowej środowiska. Dodatkowo podczas konferencji każdy uczestnik otrzyma nasiona roślin miododajnych w celu uzyskania realnego wpływu na zwiększenie bioróżnorodności pożytków pszczelich.</t>
  </si>
  <si>
    <t>pszczelarze, rolnicy, przedstawiciele jednostek doradztwa rolniczego, mieszkańcy obszarów wiejskich zainteresowani tematyką pszczelarstwa, przedstawiciele jednostek naukowych</t>
  </si>
  <si>
    <t>Funkcje społeczne, edukacyjne i turystyczne obszarów wiejskich</t>
  </si>
  <si>
    <t xml:space="preserve">Celem operacji jest ułatwienie wymiany fachowej wiedzy pomiędzy podmiotami zainteresowanymi rozwojem przedsiębiorczości na obszarach wiejskich, doskonaleniem i wprowadzaniem innowacji w działalności rolniczej oraz poznanie dobrych praktyk. Celem operacji jest również inicjowanie i rozwój współpracy podmiotów i osób działających w branży turystycznej i edukacyjnej przy szczególnym wykorzystaniu walorów terenów wiejskich. Operacja ma za zadanie również podnieść poziom wiedzy rolników w zakresie wykorzystania zasobów gospodarstwa w celu rozwijania przedsiębiorczości, wskazanie jak wprowadzenie innowacyjnych rozwiązań wpływa na rozwój działalności turystycznej i edukacyjnej na terenach wiejskich. </t>
  </si>
  <si>
    <t>W ramach konferencji zaplanowano trzydniowy krajowy wyjazd studyjny dla 30 uczestników. Program wyjazdu studyjnego będzie obejmował 6 wizyt studyjnych na terenie województwa pomorskiego i kujawsko-pomorskiego, w tym gospodarstwa opiekuńcze, zagrody edukacyjne oraz obiekty stanowiące przykład dobrej praktyki pod kątem hortiterpi. Kolejną formą realizacji operacji jest konferencja online, na której zostaną upowszechnione dobre praktyki zidentyfikowane podczas wyjazdu studyjnego.</t>
  </si>
  <si>
    <t>rolnicy, właściciele gospodarstw agroturystycznych i zagród edukacyjnych, przedsiębiorcy, mieszkańcy obszarów wiejskich zajmujących się działalnością rolniczą i pozarolniczą, pracownicy jednostek doradztwa rolniczego</t>
  </si>
  <si>
    <t>konferencja online</t>
  </si>
  <si>
    <t>liczba konferencji online</t>
  </si>
  <si>
    <t>Kobieta przedsiębiorcza w Unii Europejskiej – nowe wyzwania i nowe możliwości</t>
  </si>
  <si>
    <t>Celem operacji jest aktywizacja mieszkańców obszarów wiejskich, w tym członków Kół Gospodyń Wiejskich do podejmowania inicjatyw na rzecz rozwoju wsi poprzez poszukiwanie alternatywnych rozwiązań prowadzących do uruchomienia innowacyjnej działalności przetwórczej, a tym samym poprawy warunków i jakości życia na wsi, oraz jej promocji jako atrakcyjnego miejsca do życia i rozwoju zawodowego. Uczestnikom konferencji zostanie przekazane kompendium wiedzy z zakresu innowacyjnego przetwórstwa rolno-spożywczego, systemów jakości produkcji żywności i możliwości pozyskiwania środków zewnętrznych na działania podejmowane przez KGW.</t>
  </si>
  <si>
    <t xml:space="preserve">Przedmiotem operacji jest organizacja jednodniowej konferencji, której tematem przewodnim będą propozycje innowacyjnych działań dla mieszkańców obszarów wiejskich, w tym członków Kół Gospodyń Wiejskich.  </t>
  </si>
  <si>
    <t>rolnicy, mieszkańcy obszarów wiejskich, przedstawiciele jednostek doradztwa rolniczego, przedstawiciele Kół Gospodyń Wiejskich</t>
  </si>
  <si>
    <t>Innowacje w produkcji serów z mleka owczego ras rodzimych</t>
  </si>
  <si>
    <t>Celem operacji jest transfer wiedzy z zakresu innowacyjnych metod przetwórstwa, który umożliwi zwiększenie dochodowości gospodarstw. Podczas warsztatów szeroko omawiana będzie tematyka w zakresie tworzenia krótkich łańcuchów dostaw żywności, budowania relacji producenta żywności z konsumentem oraz nowych modeli organizacji produkcji i sprzedaży, w tym RHD i MOL. Udział w operacji skutkować będzie pozyskaniem niezbędnej wiedzy i umiejętności z zakresu technologii, wymagań higienicznych, bezpieczeństwa żywności oraz wymagań prawno-administracyjnych niezbędnych do uruchomienia działalności z małego przetwórstwa na poziomie własnego gospodarstwa.</t>
  </si>
  <si>
    <t xml:space="preserve">Przedmiotem operacji jest przeprowadzenie dwóch jednodniowych warsztatów dla dwóch grup 20-osobowych z zakresu technologii, wymagań higienicznych, bezpieczeństwa żywności oraz wymagań prawno-administracyjnych przy zakładaniu działalności z małego przetwórstwa na poziomie własnego gospodarstwa, podczas 1-dniowych warsztatów serowarskich. Tematem przewodnim warsztatów będą innowacyjne rozwiązania technologiczne w produkcji serów z mleka owczego. </t>
  </si>
  <si>
    <t>rolnicy, właściciele gospodarstw agroturystycznych, drobni producenci żywności, mieszkańcy wsi i małych miasteczek, którzy poszukują dodatkowego zatrudnienia i alternatywnych źródeł dochodu</t>
  </si>
  <si>
    <t>Kreowanie rozwoju lokalnego  w oparciu o dobre praktyki promocji produktów i zasobów lokalnych - innowacyjne kierunki rozwoju</t>
  </si>
  <si>
    <t>Celem operacji jest przekazanie wiedzy na temat innowacyjnych rozwiązań w działalności pozarolniczej (sprzedaż produktów żywnościowych w ramach RHD, przetwórstwo owoców i sprzedaż na rynek lokalny, prowadzenie działalności zagród edukacyjnych i działalności turystycznej na terenach wiejskich) oraz zacieśnianiu współpracy pomiędzy podmiotami zaangażowanymi w ideę zrównoważonego rozwoju obszarów wiejskich. Operacja wspiera wprowadzanie innowacji w produkcji żywności poprzez  skracanie łańcucha dostaw.</t>
  </si>
  <si>
    <t>Przedmiotem operacji jest zorganizowanie trzydniowego krajowego wyjazdu studyjnego do Ośrodka Promowania Przedsiębiorczości w Sandomierzu dla 35 osób zainteresowanych wdrażaniem inicjatyw na  rzecz rozwoju obszarów wiejskich z zakresu rozwoju przedsiębiorczości na obszarach wiejskich i możliwości rozwoju lokalnego w oparciu o dobre praktyki promocji produktów i zasobów lokalnych. 
Podczas wyjazdu studyjnego  uczestnicy:
• poznają idę tworzenia i funkcjonowania Inkubatorów Przedsiębiorczości.
• poznają rolę Inkubatora przetwórczego w kreowaniu lokalnego rozwoju, a zwłaszcza lokalnych produktów, rolniczego handlu detalicznego i krótkich łańcuchów dostaw.
• zdobędą nową wiedzę z zakresu finansowania i promowania przedsięwzięć wdrażanych na obszarach wiejskich,
•  poznają nowe przykłady dobrej współpracy na obszarach wiejskich między różnymi sektorami społecznymi - instytucje, stowarzyszenia i organizacje, sprzyjających rozwojowi regionu z wykorzystaniem lokalnych zasobów.
Kolejną formą realizacji operacji jest konferencja online, na której zostaną upowszechnione dobre praktyki zidentyfikowane podczas wyjazdu studyjnego.</t>
  </si>
  <si>
    <t>rolnicy, mieszkańcy obszarów wiejskich, przedsiębiorcy działający w branży przetwórstwa produktów lokalnych, przedstawiciele jednostek doradztwa rolniczego oraz przedstawiciele jednostek naukowych, przedstawiciele Kół Gospodyń Wiejskich</t>
  </si>
  <si>
    <t xml:space="preserve">Razem możemy więcej - nowy wymiar wsparcia dla grup producentów rolnych i organizacji </t>
  </si>
  <si>
    <t>Celem operacji będzie budowanie świadomości producentów rolnych w zakresie produkcji zdrowej żywności "od pola do stołu " w strukturach grupowego działania oraz promowanie dobrych przykładów grupowego działania, w oparciu o współpracę z ośrodkami doradczymi i jednostkami naukowymi. Celem operacji jest inicjowanie współpracy pomiędzy producentami rolnymi, przedsiębiorcami, przedstawicielami nauki i doradztwa, dotyczącej możliwości podejmowania wspólnych inicjatyw w zakresie działania organizacji i grupy producentów rolnych  w ramach WPR 2023-2027.</t>
  </si>
  <si>
    <r>
      <t>Przedmiotem o</t>
    </r>
    <r>
      <rPr>
        <sz val="11"/>
        <rFont val="Calibri"/>
        <family val="2"/>
        <charset val="238"/>
        <scheme val="minor"/>
      </rPr>
      <t xml:space="preserve">peracji będzie przeprowadzenie jednego szkolenia z  wizytą studyjną w grupie producenckiej </t>
    </r>
    <r>
      <rPr>
        <sz val="11"/>
        <rFont val="Calibri"/>
        <family val="2"/>
        <scheme val="minor"/>
      </rPr>
      <t>oraz nawiązanie kontaktów między rolnikami i producentami zainteresowanymi uczestnictwem w różnych formach grupowego działania, w tym zwiększenie ich wiedzy merytorycznej w tym zakresie. To działanie stworzy nowe możliwości i nowe spojrzenie na zasady grupowego działania, a pogadanka z zarządem grupy i  zetknięcie się z żywą  struktur</t>
    </r>
    <r>
      <rPr>
        <sz val="11"/>
        <rFont val="Calibri"/>
        <family val="2"/>
        <charset val="238"/>
        <scheme val="minor"/>
      </rPr>
      <t xml:space="preserve">ą grupowego działania, pozwoli przełamać dotychczasowe bariery, które będą miały wpływ na powstanie nowych grup i rozwój rolnictwa mazowieckiego poprzez: wymianę doświadczeń i podejmowanie wspólnych inicjatyw wdrażających innowacyjne rozwiązania. </t>
    </r>
  </si>
  <si>
    <t>szkolenie połączone z wizytą studyjną</t>
  </si>
  <si>
    <t>rolnicy, przedsiębiorcy z branży rolnej, przedstawiciele jednostek doradztwa rolniczego, grup producenckich, jednostek naukowych, instytutów badawczych</t>
  </si>
  <si>
    <t>Wieś z pomysłem - potencjał ludzki oraz lokalne zasoby w wielofunkcyjnym rozwoju obszarów wiejskich</t>
  </si>
  <si>
    <t>Celem operacji jest transfer wiedzy w zakresie wdrażania innowacji na obszarach wiejskich  obejmujących produkcję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t>
  </si>
  <si>
    <t>Przedmiotem operacji będzie trzydniowy krajowy wyjazd studyjny na teren województwa wielkopolskiego dla 40 uczestników. W programie zaplanowano 9 wizyt studyjnych, w tym gospodarstwo specjalizujące się w produkcji prebiotyków, zagroda edukacyjna, gospodarstwo agroturystyczne, gospodarstwo specjalizujące się w produkcji podłoża do boczniaków, gospodarstwo pasieczne,  gospodarstwo specjalizujące się w produkcji wędlin, regionalny browar, inkubator kuchenny, podmiot ekonomii społecznej. 
Kolejną formą realizacji operacji jest konferencja online, na której zostaną upowszechnione dobre praktyki zidentyfikowane podczas wyjazdu studyjnego.</t>
  </si>
  <si>
    <t>rolnicy, mieszkańcy obszarów wiejskich, przedstawiciele organizacji pozarządowych, przedstawiciele jednostek doradztwa rolniczego</t>
  </si>
  <si>
    <t>Zespół tematyczny ds. wieprzowiny</t>
  </si>
  <si>
    <t xml:space="preserve">Celem operacji jest inicjowanie wymiany wiedzy i doświadczeń, identyfikacja bieżących problemów oraz poszukiwanie możliwości ich rozwiązania pomiędzy przedstawicielami różnych środowisk w zakresie produkcji trzody chlewnej w gospodarstwach rodzinnych zachowując tradycję polskiego rolnictwa i walory smakowe mięsa wieprzowego. Utworzenie Zespołu Tematycznego ds. wieprzowiny umożliwi stworzenie platformy podnoszenia poziomu wiedzy, wymiany doświadczeń, bezpośredniej rozmowy, współpracę podmiotów zainteresowanych innowacjami w produkcji mięsa wieprzowego. Operacja poprzez wspieranie transferu wiedzy i innowacji w rolnictwie i na obszarach wiejskich przyczyni się do realizacji działań na rzecz tworzenia sieci kontaktów w województwie mazowieckim, a tym samym będzie okazją do budowania, na bazie tych kontaktów, grup operacyjnych działających na rzecz innowacyjnego chowu i hodowli trzody chlewnej oraz przetwórstwa mięsa wieprzowego. </t>
  </si>
  <si>
    <t>W ramach prac zespołu ds. wieprzowiny zaplanowano 2 spotkania każde dla 20 osobowej grupy producentów wieprzowiny, na które zostaną zaproszeni eksperci, aby znaleźć rozwiązanie bieżących problemów związanych z produkcją wieprzowiny. Zaplanowano także warsztaty z zakresu przetwórstwa mięsa. Podczas spotkań i warsztatów będą omawiane zasady funkcjonowania Grup Operacyjnych EPI.</t>
  </si>
  <si>
    <t>rolnicy, przedsiębiorcy z branży rolnej, przedstawiciele jednostek doradztwa rolniczego, jednostek naukowych, instytutów badawczych</t>
  </si>
  <si>
    <t>warsztatów</t>
  </si>
  <si>
    <t>Budowanie efektywnej i trwałej współpracy</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</si>
  <si>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</si>
  <si>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 xml:space="preserve">W ramach operacji zostanie zorganizowane dwa dwudniowe szkolenia, każde dla 60 uczestników. Program szkolenia będzie dotyczył pracy w zespole, skutecznego współdziałania w grupie i efektywnej współpracy. Szkolenie odbędzie się w podziale na 3 grupy 20 osobowe. </t>
  </si>
  <si>
    <t xml:space="preserve">członkowie grup operacyjnych EPI, potencjalni członkowie grup operacyjnych EPI, rolnicy, przedstawiciele doradztwa rolniczego, mieszkańcy obszarów wiejskich, partnerzy SIR, partnerzy systemu AKIS, </t>
  </si>
  <si>
    <t xml:space="preserve">Nauka praktyce </t>
  </si>
  <si>
    <t xml:space="preserve">Przedmiotem operacji jest napisanie i wydrukowanie 9 broszur, każda w nakładzie 3 000 egzemplarzy, w których zostaną omówione innowacyjne rozwiązania, gotowe wdrożenia, oferowane przez jednostki naukowo-badawcze, stanowiące odpowiedź na problemy związane z produkcją rolniczą. Broszury będą dostępne także w wersji elektronicznej na stronie www.modr.mazowsze.pl oraz na fanpagu MODR Warszawa. </t>
  </si>
  <si>
    <t>rolnicy, przedstawiciele doradztwa rolniczego, jednostek naukowych, instytutów badawczych, mieszkańcy obszarów wiejskich, osoby zainteresowane tematyką</t>
  </si>
  <si>
    <t>nakład każdego tytułu</t>
  </si>
  <si>
    <t>Łączy nas wieś mazowiecka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</si>
  <si>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na rzecz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</si>
  <si>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Przedmiotem operacji jest nagranie i emisja 20 audycji telewizyjnych, w których prezentowane będą przykłady dobrych praktyk - wdrożonych innowacji, współpracy z nauką, dobrze funkcjonujących partnerstw, realizowanych projektów w rolnictwie, leśnictwie, produkcji żywności i na obszarach wiejskich. Audycje zostaną także zamieszczone na kanale youtube MODR Warszawa.</t>
  </si>
  <si>
    <t>audycja w telewizji</t>
  </si>
  <si>
    <t>rolnicy, przedstawiciele doradztwa rolniczego, mieszkańcy obszarów wiejskich, osoby zainteresowane tematyką</t>
  </si>
  <si>
    <t>Transfer wiedzy i innowacji na bazie gospodarstw należących do Krajowej Sieci Gospodarstw Demonstracyjnych</t>
  </si>
  <si>
    <t xml:space="preserve">Celem operacji jest wsparcie rozbudowy Krajowej Sieci Gospodarstw Demonstracyjnych, zarówno poprzez włączanie kolejnych gospodarstw do tej Sieci, jak też podnoszenie jakości przygotowania gospodarstw do prowadzenia pokazów i demonstracji. Gospodarstwa demonstracyjne są bardzo ważnym elementem systemu AKIS, usprawniającym transfer wiedzy i innowacji, umożliwiają zapoznanie z dobrymi praktykami oraz zastosowanymi nowoczesnymi rozwiązaniami w sposób bezpośredni. </t>
  </si>
  <si>
    <t xml:space="preserve">Przedmiotem operacji jest trzydniowy krajowy wyjazd studyjny na teren centralnej Polski, podczas którego zostaną zaprezentowane gospodarstwa będące we współpracy z jednostkami naukowymi, naukowcy współpracujący z gospodarstwami i inni zainteresowani. Przewidziano również konferencję online będącą okazją do przedstawienia dokonań gospodarstw demonstracyjnych oraz popularyzacji usprawniania transferu wiedzy i innowacji poprzez KSGD. 
</t>
  </si>
  <si>
    <t xml:space="preserve"> przedstawiciele doradztwa rolniczego, posiadacze gospodarstw demonstracyjnych, przedstawiciele placówek badawczych, szkół rolniczych, rolnicy, mieszkańcy obszarów wiejskich</t>
  </si>
  <si>
    <t>Innowacyjne praktyki agroprzedsiębiorczości "AGROLIGA 2024"</t>
  </si>
  <si>
    <t>Celem operacji jest podniesienie świadomości producentów i przedsiębiorców rolnych w zakresie korzyści jakie daje wdrażanie innowacyjnych rozwiązań i współpracy między nauką i praktyką. Operacja zakłada zaprezentowanie przykładów dobrych praktyk producentów i przedsiębiorców rolnych, którzy wyróżniają się osiąganymi efektami technologicznymi i ekonomicznymi, rozwijają swą działalność przy pomocy funduszy unijnych oraz przy współpracy z doradztwem i nauką. Operacja ma za zadanie usprawnienie transferu wiedzy i informacji na temat praktycznych rozwiązań w rolnictwie.</t>
  </si>
  <si>
    <t>Przedmiotem operacji jest przeprowadzenie wojewódzkiego etapu konkursu AGROLIGA w województwie mazowieckim, wyłonienie dwóch mistrzów, dwóch wicemistrzów i uhonorowanie dwóch laureatów konkursu nagrodami pieniężnymi. Kolejną formą realizacji operacji jest przygotowanie filmu o laureatach konkursu, który będzie stanowił formę upowszechnienia dobrych praktyk zebranych podczas konkursu. Zaplanowano także publikację artykułu w prasie rolniczej, który będzie stanowił kolejną formę upowszechniani zebranych dobrych praktyk. Podsumowaniem operacji będzie seminarium, na którym nastąpi uhonorowanie uczestników konkursu i podsumowanie konkursu.</t>
  </si>
  <si>
    <t>rolnicy, mieszkańcy obszarów wiejskich, przedsiębiorcy, przedstawiciele doradztwa rolniczego, osoby zainteresowane tematem</t>
  </si>
  <si>
    <t>publikacja w prasie</t>
  </si>
  <si>
    <t>liczba odsłon</t>
  </si>
  <si>
    <t>Krótkie łańcuchy dostaw jako element rozwoju obszarów wiejskich</t>
  </si>
  <si>
    <t xml:space="preserve">Celem operacji jest ułatwienie wymiany fachowej wiedzy pomiędzy podmiotami zainteresowanymi rozwojem lokalnego sektora żywności, wskazanie na to, jak wiele korzyści gospodarczych, środowiskowych i społecznych może on przynieść oraz przybliżenie idei tworzenia krótkich łańcuchów dostaw żywności (KŁŻ). Operacja ma za zadanie również podnieść poziom wiedzy rolników w zakresie sprzedaży produktów z gospodarstwa, przepisów prawnych dotyczących  prowadzenia takiej działalności, w tym działalności w ramach rolniczego handlu detalicznego, sprzedaży bezpośredniej i dostaw bezpośrednich, znakowania żywności oraz wymagań dotyczących bezpieczeństwa żywności. </t>
  </si>
  <si>
    <t>Przedmiotem operacji jest organizacja i przeprowadzenie konferencji, przekazanie zainteresowanym osobom niezbędnej wiedzy w zakresie sprzedaży produktów z gospodarstwa, przepisów prawnych dotyczących  prowadzenia takiej działalności, popularyzacja idei tworzenia krótkich łańcuchów dostaw żywności oraz inicjowanie współpracy podmiotów i osób działających na rzecz rozwoju  branży żywnościowej.</t>
  </si>
  <si>
    <t>Innowacyjne podejście do technologii piekarskiej w warunkach domowych</t>
  </si>
  <si>
    <t xml:space="preserve"> Celem operacji jest rozwój przedsiębiorczości na obszarach wiejskich oraz podniesienie poziomu wiedzy i umiejętności w zakresie piekarnictwa, wykorzystującego surowce pochodzące z własnego gospodarstwa. Wymiana wiedzy i doświadczeń w sposób znaczący wpłynie na rozwój gospodarstw, ale także przyczyni się do budowania marki regionu. Konferencja pozwoli na wspieranie przepływu wiedzy branżowej i specjalistycznej, a także informacji oraz dobrych praktyk w zakresie produkcji żywności. </t>
  </si>
  <si>
    <t xml:space="preserve">Przedmiotem operacji jest przeprowadzenie 6 warsztatów dla łącznej grupy 90 osób (jednorazowo 15 osób). Podczas warsztatów uczestnicy otrzymają fachową wiedzę, gotowe receptury, a także każdy uczestnik samodzielnie wykona określone wyroby piekarnicze. </t>
  </si>
  <si>
    <t xml:space="preserve">Opolska wystawa innowacji branży rolniczej </t>
  </si>
  <si>
    <t xml:space="preserve">Celem operacji jest  promocji nowoczesnych rozwiązań, technologii i produktów w rolnictwie.  Nowe technologie, zrównoważone praktyki i nowatorskie podejścia do produkcji żywności kształtują przyszłość branży rolniczej. Dzięki temu wydarzeniu możemy poznać te innowacje i zainspirować się, aby tworzyć bardziej zrównoważone i efektywne rolnictwo. Operacja pozwoli na przedstawienie  pozytywnych aspektów współpracy pomiędzy naukowcami, rolnikami oraz przedsiębiorcami działającymi w branży rolniczej. </t>
  </si>
  <si>
    <t>stoiska informacyjno-promocyjne</t>
  </si>
  <si>
    <t xml:space="preserve">liczba stoisk </t>
  </si>
  <si>
    <t xml:space="preserve">Rolnicy, przedsiębiorcy z terenów miejsko-wiejskich, doradcy rolniczy, przedstawiciele instytucji naukowych, przedstawiciele samorządów, organizacji branżowych związanych z rolnictwem, mieszkańcy obszarów wiejskich oraz osoby zainteresowane tematem. </t>
  </si>
  <si>
    <t xml:space="preserve">osoba </t>
  </si>
  <si>
    <t xml:space="preserve">Przedsiębiorczość na terenach wiejskich - innowacyjne wykorzystanie potencjału gospodarstw rolnych </t>
  </si>
  <si>
    <t xml:space="preserve">Operacja ma na celu zwiększenie wiedzy uczestników na temat możliwości rozpoczęcia działalności edukacyjnej na bazie zasobów swojego gospodarstwa rolnego. Zagrody edukacyjne to miejsca, gdzie uczestnicy mogą zdobywać wiedzę na temat rolnictwa, przyrody, ekologii oraz życia na wsi. </t>
  </si>
  <si>
    <t xml:space="preserve"> W ramach operacji odbędzie się krajowy wyjazd studyjny, w trakcie którego zostaną przeprowadzone pogadanki, zwiedzanie oraz warsztaty ściśle związane ze specjalizacją odwiedzanych gospodarstw. W ramach wyjazdu studyjnego przedstawione zostaną dobre przykłady funkcjonowania zagród edukacyjnych. </t>
  </si>
  <si>
    <t>Właściciele zagród edukacyjnych w woj. opolskim, rolnicy,  mieszkańcy obszarów wiejskich,, przedstawiciele podmiotów świadczących usługi doradcze, inne osoby zainteresowanie tematem.</t>
  </si>
  <si>
    <t xml:space="preserve"> liczba uczestników </t>
  </si>
  <si>
    <t xml:space="preserve">Nowoczesna pasieka </t>
  </si>
  <si>
    <t>Nowoczesne pasieki to próba połączenia tradycji pszczelarstwa z nowoczesnymi technologiami i zrównoważonymi praktykami, aby chronić pszczoły, wspierać produkcję miodu i przyczyniać się do ochrony bioróżnorodności. Tematyka pszczelarstwa ma kluczowe znaczenie dla globalnego zapylania roślin i utrzymania zdrowego ekosystemu.</t>
  </si>
  <si>
    <t xml:space="preserve">Przedmiotem operacji będzie przeprowadzenie  warsztatów obrazujących pracę w pasiece z omówieniem i wykorzystaniem nowoczesnego sprzętu. Na potrzeby operacji zostanie zakupiony nowoczesny rodzaj ula pszczelego typu Flov Hive,  który pokaże innowacyjny sposób pozyskiwania miodu ułatwiający  zarządzanie pasieką, urządzenie do kremowania miodu, topiarka do wosku pszczelego oraz inne akcesoria pszczelarskie. Zakup tych urządzeń i akcesoriów  przyczyni  się do podniesienia jakości warsztatów pszczelarskich i dostarczy uczestnikom cennych doświadczeń w dziedzinie pszczelarstwa oraz przetwarzania produktów pszczelich. Operacja zakłada również organizację szkolenia podczas którego wykładowcy przedstawią przegląd najnowszych badań i innowacji w pszczelarstwie, które mogą pomóc uczestnikom dostosować swoją działalność do zmieniających się warunków. </t>
  </si>
  <si>
    <t xml:space="preserve">warsztaty </t>
  </si>
  <si>
    <t xml:space="preserve">Pszczelarze, osoby zawodowo i hobbystycznie zajmujące się prowadzeniem pasiek o różnej skali produkcji z terenu województwa opolskiego, osoby zainteresowane tematyką, członkowie kół pszczelarskich, doradcy rolni, osoby zainteresowane tematyką. </t>
  </si>
  <si>
    <t>Jesienne targi innowacji</t>
  </si>
  <si>
    <t xml:space="preserve">Celem operacji jest  zwrócenie uwagi potencjalnych konsumentów na płody rolne oraz  żywność najwyższej jakości, którą można zakupić w przystępnej cenie. Podkreślenie znaczenia  produktów lokalnych oraz podniesienie świadomości o możliwościach nabycia ich prosto od producenta rolnego. Jesienne targi innowacji to doskonała okazja dla różnych branż do zaprezentowania swojego asortymentu oraz wymiany wiedzy. Targi będą miejscem inspiracji i spotkań dla wszystkich, którzy interesują się rozwojem technologicznym i nowatorskimi rozwiązaniami w rolnictwie. Ponadto celem operacji jest zachęcanie do nawiązania współpracy z Siecią, dając podłoże do pozyskiwania nowych partnerów Sieci bezpośrednio zainteresowanych wdrażaniem innowacyjnych rozwiązań w rolnictwie i na obszarach wiejskich. </t>
  </si>
  <si>
    <t xml:space="preserve">Przedmiotem operacji będzie przygotowanie szkolenia z zakresu wypracowania form współpracy w nowym okresie programowania Wspólnej Polityki Rolnej na lata 2023-2027. Na stoiskach informacyjno-promocyjnym dostępne będą materiały promocyjno- informacyjne oraz  publikacje wydane w ramach operacji własnych realizowanych przez OODR w latach ubiegłych.  Podczas targów odbędzie się również pokaz  kulinarny, wraz z omówieniem produktów   lokalnych, a uczestnicy targów zostaną zaproszeniu do degustacji. </t>
  </si>
  <si>
    <t xml:space="preserve">Rolnicy, przedsiębiorcy z terenów miejsko-wiejskich, doradcy rolniczy , przedstawiciele instytucji naukowych, przedstawiciele samorządów, organizacji branżowych związanych z rolnictwem, mieszkańcy obszarów wiejskich oraz osoby zainteresowane tematem. </t>
  </si>
  <si>
    <t xml:space="preserve">Rolnictwo ekologiczne i ochrona środowiska  </t>
  </si>
  <si>
    <t>Celem operacji będzie ułatwienie nawiązywania kontaktów między jego uczestnikami, a także wymiana doświadczeń w realizacji projektów, które dotyczyć będą opracowania i wdrożenia innowacyjnych rozwiązań w produkcji ekologicznej, przetwórstwie ekologicznym, dystrybucji produktów rolno-spożywczych oraz dobrych praktyk na rzecz ochrony środowiska.</t>
  </si>
  <si>
    <t xml:space="preserve">Przedmiotem operacji jest przeprowadzenie trzydniowego szkolenia z wyjazdem studyjnym dla 40 osób do wzorcowych gospodarstw ekologicznych z certyfikatem ukierunkowanych na produkcję roślinną oraz zwierzęcą. Zakres tematyczny szkolenia skupi się na upowszechnieniu  wiedzy dotyczącej systemów jakości żywności ekologicznej oraz innowacyjnych rozwiązań w rolnictwie ekologicznym jak również w przetwórstwie ekologicznym, dystrybucji produktów z gospodarstwa oraz ochronie środowiska w gospodarstwie rolnym. </t>
  </si>
  <si>
    <t>szkolenie z wyjazdem studyjnym</t>
  </si>
  <si>
    <t>liczba szkoleń z wyjazdem studyjnym</t>
  </si>
  <si>
    <t>Doradcy rolniczy, pracownicy jednostek doradztwa rolniczego, producenci, rolnicy, mieszkańcy obszarów wiejskich oraz osoby zainteresowane tematem.</t>
  </si>
  <si>
    <t>Naturalne sposoby na zatrzymywanie wody – retencja  w gospodarstwie konwencjonalnym.</t>
  </si>
  <si>
    <t xml:space="preserve">Celem operacji jest rozpowszechnienie dobrych praktyk i działań optymalizujących zużycie wody w gospodarstwach i produkcji rolniczej, sposobów gromadzenia wody w okresach nadmiaru i wykorzystania w okresach niedoboru na przykładzie gospodarstwa konwencjonalnego. Celem jest również stworzenie możliwości wymiany doświadczeń z zakresu gospodarowania wodą na obszarach wiejskich i pozyskanie nowych partnerów do Lokalnego Partnerstwa do spraw Wody w województwie opolskim. </t>
  </si>
  <si>
    <t xml:space="preserve">Przedmiotem operacji jest przeprowadzenie dwudniowego szkolenia z wyjazdem studyjnym dla 50 osób do wzorcowego gospodarstwa konwencjonalnego. Zakres tematyczny operacji skupi się na upowszechnieniu  wiedzy dotyczącej racjonalnego gospodarowania wodą. Uczestnicy wyjazdu będą mogli poznać prawidłowe działanie systemu melioracji i małej retencji. </t>
  </si>
  <si>
    <t>szkolenie z krajowym wyjazdem studyjnym</t>
  </si>
  <si>
    <t xml:space="preserve"> Partnerzy LPW, przedstawiciele jednostek naukowych, samorządów terytorialnych, spółek wodnych, rolnicy, pracownicy jednostek doradztwa rolniczego oraz osoby zainteresowane tematem.</t>
  </si>
  <si>
    <t>Szkolenie z zakresu wiedzy na temat innowacyjnych rozwiązań w instalacji fotowoltaicznej – instalacja on grid a instalacja off grid</t>
  </si>
  <si>
    <t xml:space="preserve">Celem operacji będzie wdrożenie uczestników w tematykę odnawialnych źródeł energii z uwzględnieniem innowacji w systemach mikroinstalacji fotowoltaicznych w dwóch opcjach: instalacji fotowoltaicznej on grid oraz instalacji fotowoltaicznej off grid. </t>
  </si>
  <si>
    <t xml:space="preserve">Przedmiotem operacji jest szkolenie stacjonarne wraz z pokazem prezentacji multimedialnej w tematyce OZE. Głównym tematem jest instalacja fotowoltaiczna w dwóch opcjach instalacji on grid oraz off grid. Osoby wykładające przekażą pełną wiedze w wyżej wymienionej tematyce z uwzględnieniem kosztowym, prawnym oraz jakościowym i funkcjonalnym oby opcji instalacji fotowoltaicznych. </t>
  </si>
  <si>
    <t>szkolenie stacjonarne z pokazem prezentacji multimedialnej</t>
  </si>
  <si>
    <t>liczba szkoleń stacjonarnych</t>
  </si>
  <si>
    <t>Dochodowość gospodarstw rolnych – nowe kierunki produkcji</t>
  </si>
  <si>
    <t>Celem operacji jest przybliżenie fachowej wiedzy i dobrych praktyk w zakresie wprowadzania nowych kierunków produkcji mających wpływ na  dochodowości gospodarstw rolnych. Dzisiejsze rolnictwo jest determinowane przez warunki ekonomiczne, przyrodnicze, technologiczne i organizacyjne . Aby osiągnąć zadowalające wyniki produkcyjne w gospodarstwie niezbędnym staje się wprowadzanie nowych kierunków produkcji w gospodarstwach rolnych, których zastosowanie przynosi korzyści ekonomiczne.</t>
  </si>
  <si>
    <t xml:space="preserve">Przedmiotem operacji jest opracowanie broszury  oraz e-broszury poruszającej zagadnienia związane z wpływem nowych kierunków produkcji na dochodowość gospodarstw rolnych. Broszura trafi do odbiorców podczas szkoleń i stoisk informacyjno-promocyjnych Ośrodka, natomiast wersja elektroniczna  e-broszury będzie stale dostępna  na stronie Opolskiego ODR www.oodr.pl oraz na stronie internetowej Sieci SIR www.sir.cdr.gov.pl. </t>
  </si>
  <si>
    <t>rolnicy, doradcy rolni, mieszkańcy obszarów wiejskich oraz osoby zainteresowane tematem</t>
  </si>
  <si>
    <t>e-broszura</t>
  </si>
  <si>
    <t>liczba e-broszur</t>
  </si>
  <si>
    <t>Warsztaty polowe- innowacyjne rozwiązania w produkcji roślinnej</t>
  </si>
  <si>
    <t>Operacja ma na celu transfer wiedzy w zakresie propagowania nowych rozwiązań w produkcji roślinnej, promowanie praktyk mających na uwadze ochronę zdrowia oraz środowiska. Tematyka szkolenia dotyczy głównie prezentacji innowacji w zakresie odmian roślin uprawnych jak i technologii, z wykorzystaniem których możliwe jest ograniczenie zużycia środków ochrony roślin i nawozów mineralnych np. poprzez promowanie preparatów zawierających w składzie naturalne komponenty. Wydarzenie zlokalizowane na polu doświadczalnym, pozwala na prezentacje kolekcji odmian poszczególnych gatunków roślin uprawnych oraz szczegółowe omówienie ich wymagań glebowych, klimatycznych i zastosowania nowatorskich rozwiązań.</t>
  </si>
  <si>
    <t xml:space="preserve">W ramach realizacji operacji zostanie zorganizowane jedno szkolenie połączone z warsztatami polowymi, którego  głównym narzędziem do osiągnięcia zamierzonego celu będzie oprowadzenie uczestników po polu doświadczalnym. </t>
  </si>
  <si>
    <t>szkolenie połączone z warsztatami</t>
  </si>
  <si>
    <t>liczba szkoleń połączonych z warsztatami</t>
  </si>
  <si>
    <t>Producenci rolni, specjaliści i doradcy rolniczy, naukowcy oraz przedstawiciele z branży rolniczej</t>
  </si>
  <si>
    <t xml:space="preserve">Innowacyjne wykorzystanie produktów pszczelich  </t>
  </si>
  <si>
    <t>Innowacyjne wykorzystanie produktów pszczelich, takich jak miód, wosk pszczeli, propolis, pyłek kwiatowy i jad pszczeli, może przynieść wiele korzyści zarówno w dziedzinie zdrowia i kosmetologii, jak i w przemyśle spożywczym oraz medycynie</t>
  </si>
  <si>
    <t xml:space="preserve">broszura </t>
  </si>
  <si>
    <t xml:space="preserve">nakład broszury </t>
  </si>
  <si>
    <t xml:space="preserve">Żywność funkcjonalna  i jej bezcenny wpływ na organizm. </t>
  </si>
  <si>
    <t>Celem operacji jest  wspieranie  innowacji w rolnictwie, a w szczególności w produkcji żywności dobrej jakości  i na obszarach wiejskich</t>
  </si>
  <si>
    <t xml:space="preserve">ilość uczestników </t>
  </si>
  <si>
    <t xml:space="preserve"> rolnicy, przetwórcy produktów lokalnych, mieszkańcy obszarów wiejskich, pracownicy naukowi, pracownicy jednostek doradztwa rolniczego</t>
  </si>
  <si>
    <t>Podkarpacki Ośrodek Doradztwa Rolniczego z siedzibą w Boguchwale</t>
  </si>
  <si>
    <t xml:space="preserve">zagraniczny wyjazd studyjny </t>
  </si>
  <si>
    <t xml:space="preserve">Aktualne wyzwania w nowoczesnej technologii  rolnictwa ekologicznego szansą na rozwój  podkarpackich gospodarstw rolnych. 
</t>
  </si>
  <si>
    <t xml:space="preserve">Celem operacji jest zachęcenie rolników produkujących żywność  na przestawienie swoich gospodarstw na metody ekologiczne  do rozwoju i unowocześniania własnych gospodarstw, wprowadzania innowatorskich metod oraz technik produkcji. Dodatkowo operacja pozwoli rolnikom, a także mieszkańcom obszarów wiejskich do poszerzania wiedzy w zakresie nowoczesnych i innowacyjnych technik w rolnictwie ekologicznym oraz dobrych praktyk rolniczych zgodnych z ochroną środowiska i aktualną wiedzą naukową.
</t>
  </si>
  <si>
    <t xml:space="preserve">stoisko informacyjno- promocyjne </t>
  </si>
  <si>
    <t xml:space="preserve">ilość stoisk informacyjno-promocyjnych </t>
  </si>
  <si>
    <t xml:space="preserve">Rolnictwo przyszłości - innowacyjne rozwiązania wpływające na zwiększenie dochodu i konkurencyjności gospodarstw rolnych  oraz ochronę środowiska.   </t>
  </si>
  <si>
    <t xml:space="preserve">Celem operacji jest poszerzenie wiedzy oraz zaobserwowanie dobrych praktyk  na temat  innowacyjnych rozwiązań wpływających na zwiększenie dochodu i konkurencyjności gospodarstw rolnych  oraz ochronę środowiska  poprzez wykorzystanie odnawialnych źródeł energii. </t>
  </si>
  <si>
    <t xml:space="preserve">Mała przedsiębiorczość na wsi - agroturystyka i turystyka wiejska jako czynnik rozwoju gospodarstw rolnych  oraz promocja  KłŻ.
</t>
  </si>
  <si>
    <t xml:space="preserve">Celem operacji jest ułatwienie wymiany kontaktów pomiędzy mieszkańcami obszarów wiejskich, rolnikami, przedstawicielami doradztwa rolniczego, przedstawicielami instytucji zaangażowanymi w rozwój obszarów wiejskich z kontrahentem zagranicznym oraz  utworzenie wspólnej płaszczyzny do zdobycia fachowej wiedzy w zakresie rozwijania innowacyjnej formy przedsiębiorczości w postaci oferty agroturystycznej i turystycznej przez którą rozwijane są formy sprzedaży bezpośredniej w tym KŁŻ. </t>
  </si>
  <si>
    <t>e -  artykuł opublikowany   w internecie</t>
  </si>
  <si>
    <t xml:space="preserve">liczba e -  artykułów opublikowanych   w internecie  na stronie internetowej PODR </t>
  </si>
  <si>
    <t>Woda w rolnictwie - przeciwdziałanie skutkom suszy na przykładzie innowacyjnych metod uprawy</t>
  </si>
  <si>
    <t xml:space="preserve">Celem operacji jest zaobserwowanie dobrych praktyk stosowania innowacyjnego podejścia dla działań związanych z łagodzeniem skutków suszy na obszarach wiejskich, a następnie  upowszechnianie tych rozwiązań w zakresie racjonalnej gospodarki wodnej, propagowanie nowoczesnych, sprzyjających środowisku metod gospodarowania zasobami wodnymi w rolnictwie, a także wymiana wiedzy, doświadczeń pomiędzy uczestnikami wyjazdu a podmiotami zagranicznymi.
</t>
  </si>
  <si>
    <t xml:space="preserve">potencjalni członkowie LPW,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</si>
  <si>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 xml:space="preserve"> Prezentacja przykładów innowacyjnych rozwiązań stosowanych na obszarach wiejskich -    „AGROLIGA 2024”</t>
  </si>
  <si>
    <t>Operacja ma na celu stworzenie sieci kontaktów na obszarach wiejskich, zwiększenie zainteresowania wdrażaniem inicjatyw oraz aktywizację mieszkańców wsi na rzecz podejmowania przedsięwzięć w zakresie zarówno rozwoju obszarów wiejskich jak również wspierania innowacji w rolnictwie i na obszarach wiejskich. Dodatkowo będzie stanowić przekaz bardzo istotnych informacji dla mieszkańców wsi i obszarów wiejskich o możliwościach rozwoju, wdrażanych inicjatywach realizowanych na obszarach wiejskich podczas realizowanego spotkania.</t>
  </si>
  <si>
    <t>Przedmiotem operacji jest organizacja wojewódzkiego konkursu pn. „AGROLIGA 2024” oraz konferencji podsumowującej. Konkurs pozwoli na  zaprezentowanie najlepszych innowacyjnych przedsięwzięć z obszarów wiejskich Podlasia. W ramach konkursu, spośród uczestników, w kategorii Rolnik oraz Firma wyłonieni zostaną Mistrzowie oraz Wicemistrzowie obu kategorii. Realizacja konferencji umożliwi upowszechnienie wśród przedstawicieli środowisk wspierających wdrażanie innowacji na obszarach wiejskich północno-wschodniej Polski wiedzę w zakresie rozwoju obszarów wiejskich. Tematem przewodnim spotkania będzie przedsiębiorczość i jej rozwój na obszarach województwa podlaskiego.</t>
  </si>
  <si>
    <t xml:space="preserve">konkurs </t>
  </si>
  <si>
    <t>rolnicy, firmy świadczące usługi na rzecz rolnictwa, właściciele gospodarstw rolnych uczestniczących w konkursie, mieszkańcy obszarów wiejskich, uczestnicy konkursu lat ubiegłych, przedstawiciele doradztwa rolniczego, przedstawiciele firm i instytucji działających na rzecz rolnictwa, osoby zainteresowane podejmowaniem i rozwojem przedsiębiorczości  na obszarach wiejskich, wszyscy zainteresowani tematem.</t>
  </si>
  <si>
    <t>Warsztaty serowarskie z zakresu wytwarzania serów pleśniowych</t>
  </si>
  <si>
    <t xml:space="preserve">Celem operacji jest podniesienie wiedzy na temat serowarstwa z zakresu serów pleśniowych, wymiany doświadczeń, dzielenia się wiedzą i spostrzeżeniami przedstawicieli różnych sektorów obszarów wiejskich złączonych pasją serowarstwa i zainteresowanych jego rozwojem w woj. podlaskim. Operacja pozwoli uczestnikom podnieść wiedzę w celu doskonalenia swojej pracy, wypracować innowacyjne podejścia do problemów, wyzwań, standardów w zakresie przetwórstwa mleka na obszarach wiejskich. Operacja pozwoli uczestnikom- serowarom dywersyfikować produkcję serowarską, wzbogacić asortyment serów o produkty pleśniowe. </t>
  </si>
  <si>
    <t xml:space="preserve">Przedmiotem operacji będą  warsztaty serowarskie, które odbędą się w Podlaskim Centrum Technologii Rolno-Spożywczych. Poprowadzi je doświadczony ekspert z zakresu serowarstwa. Warsztaty przewidują wytwarzanie serów twarogowych dojrzewających oraz serów z porostem białej, niebieskiej pleśni. Omówione zostaną również procesy technologiczne: zaprawianie, koagulacja, obróbka skrzepu, ocena skrzepu i koagulacji, wady serów, podstawowe zasady produkcji i higieny jak i praca z mlekiem pasteryzowanym i niepasteryzowanym. </t>
  </si>
  <si>
    <t>Rolnicy i mieszkańcy obszarów wiejskich zainteresowani sprzedażą i wprowadzaniem do obrotu swoich produktów regionalnych, lokalnych i usług okołorolniczych, prowadzący RHD, członkowie grup EPI, KGW, przedstawiciele instytucji świadczących usługi doradcze oraz inne osoby zainteresowane tematem.</t>
  </si>
  <si>
    <t>liczba  uczestników</t>
  </si>
  <si>
    <t>Zespół tematyczny do spraw rolnictwa.</t>
  </si>
  <si>
    <t xml:space="preserve">Przedmiotem operacji będzie organizacja zagranicznych wyjazdów studyjnych (Czechy i Łotwa), spotkań tematycznych oraz przeprowadzenie warsztatów. Dzięki wyborowi takich form realizacji operacji uczestnicy będą mieli możliwość uzyskać komplementarną wiedzę teoretyczną dotyczącą podejmowanych tematów, zaś wiedzę praktyczną będą mogli pozyskać podczas realizacji warsztatów, oraz poznać najlepsze praktyki w trakcie zagranicznych wyjazdów studyjnych. </t>
  </si>
  <si>
    <t xml:space="preserve">spotkanie </t>
  </si>
  <si>
    <t>Rolnicy,  przedstawiciele jednostek naukowych, mieszkańcy obszarów wiejskich, przedstawiciele instytucji świadczących usługi doradcze, osoby zainteresowane działaniem Współpraca, potencjalni członkowie grup EPI oraz inne osoby zainteresowane tematem.</t>
  </si>
  <si>
    <t xml:space="preserve">I-IV </t>
  </si>
  <si>
    <t>Gala Grup Operacyjnych</t>
  </si>
  <si>
    <t xml:space="preserve">Celem operacji jest   aktywne tworzenie sieci kontaktów, dzięki którym może nawiązać się współpraca  przyczyniająca się do rozwoju polskiego rolnictwa i będąca przez to dobrą praktyką. Ułatwienie wymiany wiedzy, doświadczeń oraz dobrych praktyk w zakresie realizowania przyszłych projektów mających przyczynić się do podniesienia poziomu innowacyjności w sektorze rolno-spożywczym. Podczas konferencji przedstawione zostaną informacje o działaniu „Współpraca” oraz zasadach tworzenia Grup Operacyjnych EPI. Operacja będzie doskonałą okazją  aktywizowania uczestników do tworzenia wielopodmiotowych partnerstw mających na celu wdrażanie innowacyjnych rozwiązań w rolnictwie i na obszarach wiejskich. </t>
  </si>
  <si>
    <t>partnerzy SIR, potencjalni partnerzy, przedstawiciele jednostek naukowych, przedsiębiorcy, pracownicy jednostek doradztwa rolniczego, rolnicy, oraz inne osoby zainteresowane tematem.</t>
  </si>
  <si>
    <t>Nowoczesne metody marketingowe – innowacyjnym sposobem na zwiększenie konkurencyjności produktów rolnych.</t>
  </si>
  <si>
    <t xml:space="preserve">Celem operacji jest upowszechnianie wiedzy nt. nowoczesnych metod marketingowych, które pozwolą na zwiększenie konkurencyjności produktów rolnych na rynku. Dzięki zdobytym umiejętnościom i wiedzy mieszkańcy obszarów wiejskich będą mogli być bardziej aktywnymi i atrakcyjnymi uczestnikami rynku. </t>
  </si>
  <si>
    <t xml:space="preserve">Przedmiotem operacji będzie zorganizowanie konferencji, podczas której zostanie omówione zastosowanie nowoczesnych metod marketingowych w sprzedaży produktów wytworzonych w gospodarstwach rolnych. </t>
  </si>
  <si>
    <t>rolnicy, domownicy rolników, przedstawiciele jednostek doradczych, przedsiębiorcy sektora rolno-spożywczego, oraz inne osoby zainteresowane tematem.</t>
  </si>
  <si>
    <t>Wykorzystanie pojazdów samobieżnych w uprawach rolniczych jako innowacyjna forma prowadzenia upraw.</t>
  </si>
  <si>
    <t xml:space="preserve">Celem pokazów jest przedstawienie uczestnikom innowacyjnych rozwiązań w rolnictwie precyzyjnym z wykorzystaniem dronów oraz pojazdów samobieżnych.  Pokazy wraz ze stoiskiem Sieci na rzecz innowacji będzie miało charakter wydarzenia, które będzie łączyło zarówno część teoretyczną, jak i praktyczną. </t>
  </si>
  <si>
    <t xml:space="preserve">Przedmiotem operacji jest organizacja pokazów z częścią teoretyczną i praktyczną. Dzięki wykorzystaniu tej formy będzie możliwe  zwiększenie dostępu do wiedzy i upowszechnienie nowoczesnych technologii zastosowanych w rolnictwie oraz nowych usług doradczych. W trakcie pokazów będzie możliwość obserwacji prezentowanych maszyn w ruchu oraz przeprowadzenia konsultacji z przedstawicielami firm prezentujących sprzęt, jak również z pracownikami Sieci na rzecz innowacji z województwa podlaskiego. </t>
  </si>
  <si>
    <t>pokazów</t>
  </si>
  <si>
    <t xml:space="preserve">rolnicy, przedstawiciele jednostek doradztwa rolniczego, mieszkańcy obszarów wiejskich, oraz inne osoby zainteresowane tematem.  </t>
  </si>
  <si>
    <t xml:space="preserve">
Holenderskie rolnictwo przykładem dla polskich gospodarstw rolnych</t>
  </si>
  <si>
    <t>Celem zagranicznego wyjazdu studyjnego jest zapoznanie uczestników z dobrymi przykładami zarządzania gospodarstwem rolnym w Holandii. Udział w operacji przyczyni się do zapoznania się z działającymi w gospodarstwach mechanizmami organizacyjnymi i finansowymi. Oprócz wizyty w wybranych gospodarstwach uczestnicy wezmą udział w spotkaniu z rządowymi instytucjami działającymi na rzecz holenderskiego rolnictwa.</t>
  </si>
  <si>
    <t xml:space="preserve">Przedmiotem operacji będzie zagraniczny wyjazd studyjny, składający się z zorganizowanych wizyt w wybranych gospodarstwach rolnych oraz spotkania z przedstawicielami instytucji działających na rzecz rolnictwa. Wybrane do wizyt gospodarstwa będą  cechowały się wdrożeniem nowoczesnych rozwiązań związanych z tematem operacji, które będą prezentowane jako dobre praktyki. W ramach operacji planuje się opracowanie relacji z wyjazdu studyjnego opisującej praktyki rolnicze w Holandii, relacja przybierze formę e-artykułu, który zostanie opublikowany na ogólnodostępnej stronie internetowej Podlaskiego ODR.  </t>
  </si>
  <si>
    <t xml:space="preserve">rolnicy,  przedstawiciele jednostek naukowych, przedsiębiorcy, pracownicy jednostek doradztwa rolniczego oraz inne osoby zainteresowane tematem. </t>
  </si>
  <si>
    <t>e-artykuł</t>
  </si>
  <si>
    <t>,,Podlaska Akademia Serowarska" V Edycja</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</si>
  <si>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</si>
  <si>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Mieszkańcy obszarów wiejskich zajmujący się  lub planujący produkcję serów w ramach RHD lub MLO, przedstawiciele świata nauki, przedstawiciele instytucji świadczący usługi doradcze, oraz inne osoby zainteresowane tematem.</t>
  </si>
  <si>
    <t>Gala Serów</t>
  </si>
  <si>
    <t>liczba gal</t>
  </si>
  <si>
    <t>Wykorzystanie mięsa owiec ras rodzimych w przetwórstwie</t>
  </si>
  <si>
    <t xml:space="preserve">Celem operacji jest podniesienie wiedzy mieszkańców obszarów wiejskich województwa podlaskiego w zakresie hodowli ras rodzimych owiec, przetwarzania i sprzedaży mięsa pozyskanego z tych ras w ramach sprzedaży bezpośredniej, RHD, MLO oraz skracania łańcucha dostaw. Podniesienie świadomości na temat znaczenia żywności wysokiej jakości. </t>
  </si>
  <si>
    <t>Operacja będzie polegała na przeprowadzeniu warsztatów wraz z częścią teoretyczną, dotyczących ras zachowawczych owiec i ich znaczenia w przetwórstwie mięsnym oraz kształceniu praktycznym z rozbioru i przetwórstwie mięsa na produkty gotowe, co przyczyni się do rozpowszechniania i promowania żywności wysokiej jakości oraz skracania krótkiego łańcucha dostaw.</t>
  </si>
  <si>
    <t>mieszkańcy obszarów wiejskich, rolnicy, przedstawiciele instytucji doradczych oraz inne osoby zainteresowane tematem.</t>
  </si>
  <si>
    <t>Ekonomizacja grupowej działalności pozarolniczej i innowacyjne formy sprzedaży</t>
  </si>
  <si>
    <t>Celem operacji jest upowszechnianie wiedzy wśród mieszkańców obszarów wiejskich województwa podlaskiego, podczas krajowego wyjazdu studyjnego, na temat innowacyjnych kanałów i platform sprzedaży (innowacyjne sklepy produktu regionalnego i lokalnego, inkubatory przetwórstwa lokalnego itp.) produktów i usług wytwarzanych na obszarach wiejskich w ramach działalności pozarolniczej, z wykorzystaniem formuły grupowej współpracy i lokalnego potencjału. Działanie przyczyni się do zapoznania uczestników z nowatorskimi rozwiązaniami w zakresie zakładania i prowadzenia działalności związanej ze sprzedażą/ wprowadzania do obrotu produktów żywnościowych wysokiej jakości i monetyzacji usług okołorolniczych, które z powodzeniem przyjęły się i funkcjonują na obszarach wiejskich w oparciu o zasoby i dziedzictwo lokalne. Operacja przybliży również przykłady tworzenia otoczenia turystycznego wzmacniającego efekt ekonomiczny modelu biznesowego na danym obszarze wiejskim. Wiedza zdobyta w czasie operacji pozwoli przyszłym przedsiębiorcom rolnym nabyć umiejętności kooperacyjne/ współdziałania w grupie, co może okazać się przydatne w założeniu grupy operacyjnej EPI. Umożliwi również lepsze przygotowanie się do oczekiwań potencjalnych klientów.</t>
  </si>
  <si>
    <t>Przedmiotem operacji będzie wyjazd studyjny nt. Ekonomizacji grupowej działalności pozarolniczej i innowacyjnych form sprzedaży. Przyczyni się on do zapoznania 20 uczestników z woj. podlaskiego z innowacyjnymi trendami w formule zbiorowej sprzedaży produktów regionalnych i lokalnych oraz usług okołorolniczych. Od strony merytorycznej wyjazd studyjny obejmuje wyjazdową część szkoleniową z przedmiotowej tematyki prowadzoną przez doświadczonych zewnętrznych wykładowców, a także część wizytacyjną - wizyty w obiektach specjalizujących się w tematyce wyjazdu. Przewidziano również w wyjeździe zadania dla opiekuna merytoryczno-organizacyjnego z organizacji przyjmującej. Wzmocnieniem wyjazdu studyjnego będzie artykuł na stronie www PODR Szepietowo</t>
  </si>
  <si>
    <t>Rolnicy i mieszkańcy obszarów wiejskich zainteresowani sprzedażą i wprowadzaniem do obrotu swoich produktów regionalnych, lokalnych i usług okołorolniczych, prowadzący RHD, członkowie grup EPI, KGW, doradcy</t>
  </si>
  <si>
    <t>artykuł www</t>
  </si>
  <si>
    <t>Sieciowanie partnerów podlaskiej SIR</t>
  </si>
  <si>
    <t xml:space="preserve">Celem operacji będzie spotkanie i wymiana wiedzy i doświadczeń pomiędzy partnerami Sieci na rzecz innowacji z podmiotami. Spotkanie będzie miało na celu  prezentację działalności Sieci, jej sukcesów jakie zostały osiągnięte w dotychczasowej działalności. Zaprezentowane zostaną również założenia dla funkcjonowania SIR w nowej perspektywie finansowej, w szczególnie rola Partnerów KSOW+.  Zaprezentowane również zostaną założenia PS WPR celem zapoznania uczestników z możliwościami rozwoju w tej perspektywie. </t>
  </si>
  <si>
    <t>Przedmiotem operacji będzie organizacja konferencji, podczas której zaprezentowane zostaną osiągnięcia podlaskiej Sieci na rzecz innowacji oraz zostaną omówione tematy wdrażania działań w ramach nowej perspektywy.</t>
  </si>
  <si>
    <t>L.p.</t>
  </si>
  <si>
    <t xml:space="preserve"> Przedmiot  operacji</t>
  </si>
  <si>
    <t xml:space="preserve">Innowacyjna przedsiębiorczość szansą na rozwój dla pomorskich rolników                            </t>
  </si>
  <si>
    <t xml:space="preserve">Organizacja wyjazdu studyjnego do województwa małopolskiego ma na celu wspieranie innowacji w rolnictwie oraz tworzenie sieci współpracy partnerskiej, poprzez podnoszenie poziomu wiedzy z  zakresu  rozwoju przedsiębiorczości na obszarach wiejskich.  Wyjazd ma zachęcić rolników i mieszkańców obszarów wiejskich do podejmowania  inicjatyw na rzecz rozwoju obszarów wiejskich i prowadzenia działalności pozarolniczej, a także ma dostarczyć  niezbędnych informacji merytorycznych związanych z  pozyskiwaniem dodatkowego dochodu dla gospodarstwa. Przedsięwzięcie  zachęci uczestników wyjazdu studyjnego do współpracy w zakresie tworzenia grup operacyjnych EPI ukierunkowanych na realizację innowacyjnych projektów. Podniesienie poziomu wiedzy da szansę wymiany doświadczeń pomiędzy uczestnikami grupy docelowej.  </t>
  </si>
  <si>
    <t xml:space="preserve">Przedmiotem operacji jest organizacja 4-dniowego wyjazdu studyjnego do województwa małopolskiego, celem przeprowadzenia wizyt i co najmniej 2 warsztatów w małopolskich gospodarstwach i przedsiębiorstwach rolnych (m.in. agroturystycznych, edukacyjnych, ekologicznych), a także u przedsiębiorców działających w obszarze małego przetwórstwa oraz krótkich łańcuchów dostaw. Realizacja operacji przyczyni się do rozpropagowania idei działalności pozarolniczej oraz ukaże dobre praktyki wdrażania innowacji w branży okołoturystycznej i sektorze spożywczym na obszarach wiejskich. Dzięki opracowaniu artykułu upowszechniającemu ww. tematykę operacja dotrze do szerszego grona odbiorców. Artykuł będzie opublikowany na stronie internetowej Ośrodka oraz w miesięczniku wydawanym przez PODR pn. "Pomorskie Wieści Rolnicze"                                                                        </t>
  </si>
  <si>
    <t xml:space="preserve">wyjazd studyjny </t>
  </si>
  <si>
    <t xml:space="preserve">rolnicy, przedstawiciele doradztwa rolniczego, przedsiębiorcy sektora rolno - spożywczego,  przedstawiciele firm wspierających rozwój obszarów wiejskich, jednostki samorządu terytorialnego, przedstawiciele nauki, mieszkańcy obszarów wiejskich </t>
  </si>
  <si>
    <t>artykuł</t>
  </si>
  <si>
    <t xml:space="preserve">Dobre praktyki na rzecz zwiększania bioróżnorodności z elementami ekologii, agroleśnictwa i rolnictwa regeneratywnego     </t>
  </si>
  <si>
    <t>Głównym celem operacji jest pomoc w utworzeniu potencjalnej grupy operacyjnej, która działałaby w obszarze innowacyjnych metod stosowanych w produkcji, przetwórstwie i dystrybucji płodów rolnych o wysokiej jakości. Operacja ma również na celu ułatwienie wymiany wiedzy oraz dobrych praktyk i stosowanych metod na rzecz zwiększania bioróżnorodności  w zakresie wdrażania innowacji. Wyjazd przyczyni się do aktywizacji środowiska w zakresie tworzenia sieci kontaktów w sektorze rolnictwa ekologicznego, agroleśnictwa i rolnictwa regeneratywnego. W trakcie realizacji operacji poprzez takie formy jak wykłady i dyskusje, warsztaty  zostaną podjęte między innymi zadania dotyczące wspólnych inicjatyw na rzecz zwiększania bioróżnorodności. Zapoznanie producentów, przetwórców, doradców, specjalistów i przedstawicieli instytucji promujących działania prośrodowiskowe z innowacyjnymi rozwiązaniami, umożliwi uczestnikom wymianę fachowej wiedzy oraz dobrych praktyk w zakresie wdrażania innowacji w rolnictwie i na obszarach wiejskich.</t>
  </si>
  <si>
    <t>Przedmiotem operacji jest organizacja krajowego wyjazdu studyjnego (wielkopolska charakteryzująca się najbardziej efektywnymi gospodarstwami ekologicznymi) dotyczącego innowacji w produkcji, przetwórstwie i dystrybucji płodów rolnych z uwzględnieniem aspektów rolnictwa ekologicznego, agroleśnictwa oraz rolnictwa regeneratywnego. Wyjazd studyjny jest okazją do zgłębienia wiedzy na temat nowatorskich praktyk związanych z prośrodowiskowymi metodami produkcji i rozpowszechnienia informacji na temat innowacyjnych rozwiązań w dziedzinie rolnictwa ekologicznego, agroleśnictwa i rolnictwa regeneratywnego. Udział w wyjeździe studyjnym pozwoli rolnikom na zaznajomienie się z zaletami wynikającymi z stosowania praktyk ekologicznych, agroleśnych oraz regeneratywnych.  Dodatkowo, stworzy to platformę sprzyjającą nawiązywaniu współpracy oraz wymianie doświadczeń. To wydarzenie może również sprzyjać przyszłemu tworzeniu grup operacyjnych w ramach działania o nazwie "Współpraca".</t>
  </si>
  <si>
    <t xml:space="preserve"> rolnicy, przedstawiciele doradztwa rolniczego, przedstawiciele firm wspierających rozwój obszarów wiejskich, jednostki samorządu terytorialnego, przedstawiciele nauki, mieszkańcy obszarów wiejskich</t>
  </si>
  <si>
    <t xml:space="preserve">"Od pola do stołu"- innowacje w rozwoju pomorskiej wsi         </t>
  </si>
  <si>
    <t>Głównym celem operacji jest pomoc w utworzeniu potencjalnej grupy operacyjnej, która działałaby w obszarze innowacyjnych metod przetwórstwa i tworzenia krótkich łańcuchów dostaw. Warsztaty dają szansę stworzenia wspólnej płaszczyzny do zdobycia fachowej wiedzy w zakresie przetwórstwa tradycyjnej żywności oraz integracji i tworzenia sieci kontaktów pomiędzy pomorskimi producentami, stowarzyszeniami i Kołami Gospodyń Wiejskich.  Zintegrowane środowisko wiejskie będzie doskonałym narzędziem do promocji krótkich łańcuchów dostaw, przetwórstwa żywności i wpierania inicjatyw takich jak  "Od pola do stołu".</t>
  </si>
  <si>
    <t>Przedmiotem operacji są warsztaty, podczas których uczestnicy operacji zdobędą wiedzę z zakresu krótkich łańcuchów dostaw i przetwórstwa produktów rolnych. Uczestnicy operacji zapoznają się z zasadami dobierania produktów najwyższej jakości. Operacja przyczyni się do nawiązania kontaktów z potencjalnymi partnerami grup operacyjnych i rozpowszechnienia informacji na temat działania "Współpraca" oraz SIR. Operacja może wpłynąć na powstanie potencjalnej grupy operacyjnej z zakresu przetwórstwa żywności i tworzenia krótkich łańcuchów dostaw. Nowe kanały dystrybucji produktów żywnościowych lub tworzenie nowych schematów działalności pozarolniczej dają szansę rozwoju obszarów wiejskich. Dodatkową formą realizacji operacji będzie wydanie książki, podsumowującej zagadnienia poznane w trakcie warsztatów, tak aby móc dotrzeć z informacjami do szerszej grupy odbiorców.</t>
  </si>
  <si>
    <t>rolnicy, przedstawiciele doradztwa rolniczego, przedstawiciele stowarzyszeń  i KGW, mieszkańcy obszarów wiejskich, przedstawiciele nauki</t>
  </si>
  <si>
    <t>książka</t>
  </si>
  <si>
    <t>ilość</t>
  </si>
  <si>
    <t>egz.</t>
  </si>
  <si>
    <t>Celem operacji jest przekazanie i poszerzenie wiedzy uczestników nt. polskich ras zachowawczych i ich potencjału w rozwoju obszarów wiejskich. Operacja ma również na celu ułatwienie wymiany wiedzy oraz dobrych praktyk w zakresie wdrażania programów dotyczących bioróżnorodności zwierząt, zachowania puli genów oraz ochrony zasobów genetycznych w hodowli zwierząt.  W trakcie realizacji operacji poprzez takie formy jak wykłady, dyskusje i wystawy zostaną podjęte między innymi tematy dotyczące  wspólnych inicjatyw na rzecz rozwoju rolnictwa. Obecnie znaczenie ras rodzimych rośnie i formy wydarzenia, jakimi są wyjazd studyjny, materiał filmowy oraz wystawa zwierząt, umożliwią uczestnikom wymianę fachowej wiedzy oraz dobrych praktyk w zakresie utrzymania zwierząt znakomicie przystosowanych do lokalnych warunków środowiskowych, ściśle związanych z rolniczym krajobrazem oraz tradycją, a także kulturą miejscowych społeczności.</t>
  </si>
  <si>
    <t>Przedmiotem operacji jest organizacja 4-dniowego wyjazdu studyjnego do gospodarstw rolnych i ośrodków naukowych, w których odbywa się chów i hodowla polskich ras rodzimych zwierząt gospodarskich. Zwierzęta te cechuje znaczna odmienność genetyczna i fenotypowa w porównaniu do ras wysokoprodukcyjnych. Rodzime rasy są doskonale przystosowane do lokalnych, często trudnych i wymagających warunków środowiska, z których się wywodzą. Udział w wyjeździe studyjnym pozwoli uczestnikom na  poznanie się, nawiązanie współpracy oraz wymianę doświadczeń, co w przyszłości może skutkować utworzeniem grup operacyjnych w ramach działania „Współpraca". Dodatkowo zorganizowane zostaną wystawy zwierząt pomorskich ras zachowawczych, które będą okazją do zaprezentowania ich szerszemu gronu odbiorców oraz porównania z rasami wysokoprodukcyjnymi. Materiał filmowy zrealizowany w trakcie operacji, który zostanie opublikowany na stronie internetowej Ośrodka oraz kanale YouTube PODR, umożliwi dotarcie do szerszej grupy odbiorców oraz zainspiruje do włączenia się do współpracy pozostałe osoby, które nie mogły brać udziału w wyjeździe i wystawach.</t>
  </si>
  <si>
    <t>materiał filmowy</t>
  </si>
  <si>
    <t>wystawa zwierząt</t>
  </si>
  <si>
    <t>hodowców</t>
  </si>
  <si>
    <t>Celem operacji jest poszerzenie wiedzy i wymiana doświadczeń w zakresie innowacji w rolnictwie. Organizacja konferencji połączonej z warsztatami, ma również na celu wspieranie innowacji na obszarach wiejskich, a także tworzenie sieci kontaktów i współpracy, usprawniając transfer wiedzy między nauką a praktyką. Dodatkowo konferencja będzie kontynuacją cyklicznego wydarzenia i okazją do poznania się, nawiązania współpracy oraz wymiany doświadczeń, które w przyszłości będą skutkowały utworzeniem grup operacyjnych w ramach działania „Współpraca".</t>
  </si>
  <si>
    <t>Przedmiotem operacji jest kontynuacja idei z poprzednich lat i organizacja konferencji połączonej z warsztatami. Podczas spotkania zostaną przybliżone zagadnienia z zakresu innowacji w rolnictwie i na obszarach wiejskich. Konferencja będzie okazją do  poznania się, nawiązania współpracy oraz wymiany doświadczeń pomiędzy uczestnikami forum, które w przyszłości będą skutkowały utworzeniem grup operacyjnych w ramach działania „Współpraca".</t>
  </si>
  <si>
    <t>konferencja połączona z warsztatami</t>
  </si>
  <si>
    <t>ilość konferencji</t>
  </si>
  <si>
    <t>rolnicy, uczniowie i nauczyciele szkół rolniczych, przedstawiciele JST i instytucji związanych z rozwojem sektora rolno - spożywczego, przedstawiciele doradztwa rolniczego, przedstawiciele nauki, mieszkańcy obszarów wiejskich, inne podmioty zainteresowane tematyką</t>
  </si>
  <si>
    <t>III - IV</t>
  </si>
  <si>
    <t>85.000.00</t>
  </si>
  <si>
    <t>Wdrażanie innowacji w rolnictwie i na obszarach wiejskich</t>
  </si>
  <si>
    <t xml:space="preserve">Celem operacji jest tworzenie oraz funkcjonowanie sieci kontaktów pomiędzy rolnikami, jednostkami naukowymi oraz pozostałymi zainteresowanymi wdrażaniem innowacji w rolnictwie i na obszarach wiejskich. Połączenie wsi z instytutem badawczym w celu wdrożenia innowacji opracowanych przez instytut, wsparte będzie przeprowadzeniem analiz gospodarstw rolnych  i innych podmiotów przygotowujących się  do wprowadzenia innowacji. Wymiana doświadczeń między instytucją naukową a pozostałymi członkami grupy docelowej umożliwi wsparcie rozwoju obszarów wiejskich, wzrost rentowności gospodarstw rolnych oraz pozostałych podmiotów z obszarów wiejskich. Kolejnym celem będzie przedstawienie jednostek naukowych, jako instytucji niezbędnych w składzie Grup Operacyjnych EPI.   </t>
  </si>
  <si>
    <t>ilość spotkań</t>
  </si>
  <si>
    <t xml:space="preserve"> rolnicy, przedstawiciele doradztwa rolniczego, przedstawiciele firm wspierających rozwój obszarów wiejskich, jednostki samorządu terytorialnego, przedstawiciele nauki, mieszkańcy obszarów wiejskich, organizacje pozarządowe działające na rzecz rozwoju obszarów wiejskich</t>
  </si>
  <si>
    <t>Agrotronika i informatyzacja w mechanizacji rolnictwa</t>
  </si>
  <si>
    <t>Celem operacji jest przekazanie wiedzy i informacji na temat nowoczesnych i innowacyjnych rozwiązań oraz zasad funkcjonowania systemów mechatronicznych stosowanych w pojazdach i maszynach rolniczych, tj.: agrotronika, sensoryka, aktoryka, elektronikę, automatyka i sterowniki programowalne. Uczestnicy operacji poznają najnowsze rozwiązania stosowane w agrotronice, które wynikają z wprowadzania nowych technologii informatycznych w mechanizacji rolnictwa.</t>
  </si>
  <si>
    <t>Przedmiotem operacji będzie organizacja 2-dniowych warsztatów, podczas których zaprezentowane zostaną najnowocześniejsze urządzenia wykorzystywane w gospodarstwach rolnych. Uczestnikom warsztatów zostaną przybliżone szczegóły związane z zasadami funkcjonowania i budowy tych urządzeń,  a tym samym korzyści płynące z ich wykorzystywania w gospodarstwach.  Materiał filmowy zrealizowany w trakcie operacji, który zostanie opublikowany na stronie internetowej Ośrodka oraz kanale YouTube PODR, umożliwi dotarcie do szerszej grupy odbiorców oraz zainspiruje do włączenia się do współpracy pozostałe osoby, które nie mogły brać udziału w  warsztatach.</t>
  </si>
  <si>
    <t>liczb warsztatów</t>
  </si>
  <si>
    <t>uczniowie szkół rolniczych, rolnicy, mieszkańcy obszarów wiejskich, przedstawiciele firm wspierających rozwój obszarów wiejskich, jednostki samorządu terytorialnego, przedstawiciele nauki, organizacje pozarządowe działające na rzecz rozwoju obszarów wiejskich</t>
  </si>
  <si>
    <t>ilość uczestników</t>
  </si>
  <si>
    <t>"Droga do innowacji" - przykład dobrych praktyk grup operacyjnych EIP we Francji oraz nowoczesne rozwiązania w hodowli bydła"</t>
  </si>
  <si>
    <t>Operacja ma na celu zapoznanie jej uczestników z innowacjami wdrażanymi w rolnictwie na terenie Francji przez działające tam Grupy Operacyjne EPI oraz zapoznanie z francuskim systemem wspierania innowacji w rolnictwie w ramach EIP AGRI. Operacja pozwoli na nawiązanie międzynarodowych kontaktów. Ponadto operacja pozwoli na transfer wiedzy nt. innowacyjnych rozwiązań technologicznych w produkcji bydła mięsnego, wdrażania postępu hodowlanego i selekcji genetycznej, uzyskiwania wysokiej jakości mięsa wołowego oraz rozwoju i organizacji rynku zbytu.</t>
  </si>
  <si>
    <t>Przedmiotem operacji jest organizacja wyjazdu studyjnego do Francji. Dzięki zapoznaniu się z przykładem francuskich Grup Operacyjnych uczestnicy zostaną zachęceni do podejmowania  inicjatyw w zakresie działania Współpraca na terenie województwa śląskiego. Ważnym aspektem jest uczestnictwo w grupie docelowej interesariuszy z różnorakich instytucji działających na rzecz rozwoju obszarów wiejskich i rolników zajmujących się zróżnicowaną produkcją. Udział na targach Sommet de l'Elevage oraz poznanie dobrych praktyk na przykładzie francuskich gospodarstw umożliwi zaznajomienie się z nowoczesnymi metodami chowu i hodowli oraz na międzynarodową wymianę wiedzy i doświadczeń.  Ma to szczególne znaczenie w działaniu Współpraca i tworzeniu Grup Operacyjnych EPI, pozwala bowiem na uzmysłowienie szerokiego spektrum innowacji jakie niesie za sobą to działanie.  Wyjazd przyczyni się do nawiązania kontaktów międzynarodowych. Opis wizytowanych obiektów i rozwiązań będzie ujęty w sprawozdaniu, które dotrze do szerokiego grona odbiorców, będzie dostępne na stronie internetowej Ośrodka i firmowym FB.</t>
  </si>
  <si>
    <t>rolnicy, hodowcy bydła mięsnego i mlecznego, mieszkańcy terenów wiejskich województwa śląskiego, przedstawiciele doradztwa, przedstawiciele świata nauki i inne osoby zainteresowane wdrażaniem innowacji w rolnictwie</t>
  </si>
  <si>
    <t>sprawozdanie</t>
  </si>
  <si>
    <t xml:space="preserve">liczba sprawozdań </t>
  </si>
  <si>
    <t>"Nowoczesna dywersyfikacja dochodu w gospodarstwach śląskiej wsi"</t>
  </si>
  <si>
    <t>Operacja ma na celu zapoznanie jej uczestników na przykładzie dobrych praktyk z nowoczesnymi rodzajami działalności, które mogą zostać wdrożone w śląskich gospodarstwach jako dodatkowe źródło dochodu. Pozwolą ponadto na zróżnicowanie oferowanego asortymentu odbiorcom. Dywersyfikacja dochodu pozwala na ochronę gospodarstwa przed utratą płynności finansowej i zabezpiecza jego dochód. Rolnicy i mieszkańcy obszarów wiejskich bazując na zasobach własnych, poprzez wprowadzenie nowopoznanych rozwiązań  zwiększą atrakcyjność  usług lub produktów z gospodarstw.</t>
  </si>
  <si>
    <t xml:space="preserve">Przedmiotem operacji jest organizacja wyjazdu studyjnego krajowego, podczas którego dojdzie do wymiany wiedzy  z przedmiotowej tematyki operacji. Uczestnicy i prelegenci wymienią się  doświadczeniami, nawiążą kontakty i współpracę. Na przykładzie dobrych praktyk zostaną zaprezentowane różnorodne źródła dochodu w gospodarstwach, które przyczyniły się do sukcesów prezentowanych podmiotów, gospodarstw lub marek lokalnych.
</t>
  </si>
  <si>
    <t>rolnicy, właściciele gospodarstw agroturystycznych, zagród edukacyjnych, producenci żywności na małą skalę, przedsiębiorcy, członkowie KGW, przedstawiciele jednostek doradztwa rolniczego z województwa śląskiego, przedstawiciele jednostek i podmiotów działających na rzecz rolnictwa i obszarów wiejskich oraz osoby zainteresowane</t>
  </si>
  <si>
    <t xml:space="preserve">„Fundusze unijne i współpraca rolników motorem nowoczesnego rolnictwa”  </t>
  </si>
  <si>
    <t>Celem operacji jest wspieranie transferu wiedzy w rolnictwie poprzez zwiększenie świadomości w zakresie nowatorskiego wykorzystywania środków wspólnotowych oraz upowszechnianie dobrych praktyk w tym zakresie na przykładzie nowoczesnego rolnictwa Hiszpańskiego.</t>
  </si>
  <si>
    <t>Przedmiotem operacji jest przeprowadzenie pięciodniowego wyjazdu studyjnego do Hiszpanii dla 25 osób, podczas którego zaprezentowane zostaną dobre przykłady nieszablonowego wykorzystania funduszy unijnych przez rolników, ich zrzeszenia i inne formy współpracy. Dzięki opracowanej publikacji elektronicznej, zamieszczonej na stronie internetowej Ośrodka, osoby nie będące uczestnikami wyjazdu studyjnego, będą mogły zapoznać się z dobrymi praktykami hiszpańskiego rolnictwa, które były prezentowane w ramach przedmiotowej operacji.</t>
  </si>
  <si>
    <t xml:space="preserve">rolnicy, producenci żywności, przedstawiciele jednostek doradztwa rolniczego z województwa świętokrzyskiego, przedstawiciele jednostek i podmiotów działających na rzecz rolnictwa i obszarów wiejskich, osoby zainteresowane tematem  </t>
  </si>
  <si>
    <t>II-IV 
kwartał</t>
  </si>
  <si>
    <t xml:space="preserve">liczba publikacji w formie elektronicznej </t>
  </si>
  <si>
    <t>„Wielokierunkowa dywersyfikacja działalności okołorolniczej jako innowacyjna alternatywa dla rozwoju małych gospodarstw rolnych”</t>
  </si>
  <si>
    <t xml:space="preserve">Celem operacji jest zaprezentowanie alternatywnych sposobów dywersyfikacji dochodów małych gospodarstw rolnych poprzez nowe kierunki działalności okołorolniczej sprzyjające ich rozwojowi poprzez integrację strategii Krótkich Łańcuchów Żywności, systemów jakości, marki lokalnej, dziedzictwa kulturowego, nowych trendów w turystyce wiejskiej oraz współpracę różnych podmiotów poprzez realizację wspólnych inicjatyw. </t>
  </si>
  <si>
    <t xml:space="preserve">Przedmiotem operacji jest organizacja 1 szkolenia, które zapewni transfer wiedzy teoretycznej w zakresie ww. celu oraz 1 pięciodniowego zagranicznego wyjazdu studyjnego do Francji, podczas którego w sposób praktyczny zaprezentowane zostaną dobre przykłady dywersyfikacji dochodów stosowane poprzez małe francuskie gospodarstwa rolne, co zapewni międzynarodowy transfer wiedzy i wymianę doświadczeń oraz nawiązanie kontaktów i współpracy. Grupę docelową operacji rozszerzy opracowana publikacja w formie elektronicznej, która zostanie opublikowana na stronie internetowej Ośrodka.  </t>
  </si>
  <si>
    <t>rolnicy, producenci żywności na małą skalę, przedsiębiorcy, właściciele gospodarstw agroturystycznych, członkowie KGW, przedstawiciele jednostek doradztwa rolniczego z województwa świętokrzyskiego, przedstawiciele jednostek i podmiotów działających na rzecz rolnictwa i obszarów wiejskich, osoby zainteresowane tematem</t>
  </si>
  <si>
    <t>I-III 
kwartał</t>
  </si>
  <si>
    <t>"Synergia elementów nowoczesnej produkcji zbóż kluczem do bezpiecznej i efektywnej produkcji"</t>
  </si>
  <si>
    <t>Celem operacji jest zaprezentowanie produkcji zbóż jako wieloaspektowego systemu wzajemnie zależnych czynników wpływających na efektywność i jakość plonowania, ze szczególnym uwzględnieniem monitoringu agrofagów oraz najnowszych rozwiązań technologicznych, agrotechnicznych i odmianowych, które synergicznie sprzyjają ograniczeniu zużycia środków ochrony roślin.</t>
  </si>
  <si>
    <t xml:space="preserve">Przedmiotem operacji jest organizacja 3 warsztatów polowych, które pozwolą na wymianę wiedzy i doświadczeń, a także umożliwią  zaprezentowanie nowych odmian, aktualnych trendów agrotechnicznych i technologicznych, w tym sposobów prowadzenia monitoringu agrofagów, jako elementów synergicznie wpływających na efektywność produkcji i minimalizujących negatywny wpływ rolnictwa na środowisko.                            </t>
  </si>
  <si>
    <t>warsztaty polowe</t>
  </si>
  <si>
    <t xml:space="preserve">rolnicy, przedstawiciele jednostek doradztwa rolniczego z województwa świętokrzyskiego, przedstawiciele jednostek i podmiotów działających na rzecz rolnictwa i obszarów wiejskich, mieszkańcy obszarów wiejskich, osoby zainteresowane tematem  </t>
  </si>
  <si>
    <t>II 
kwartał</t>
  </si>
  <si>
    <t xml:space="preserve">„Nowatorskie rozwiązania w zrównoważonej produkcji owoców pestkowych”  </t>
  </si>
  <si>
    <t>Celem operacji jest transfer wiedzy z zakresu nowoczesnych i innowacyjnych rozwiązań oraz trendów w produkcji owoców pestkowych, ze szczególnym uwzględnieniem doboru odmian,  agrotechniki, ochrony sadów oraz ich nawożenia i biostymulacji.</t>
  </si>
  <si>
    <t>Przedmiotem operacji jest organizacja jednej jednodniowej konferencji dla 30 osób, która zapewni transfer wysoko wyspecjalizowanej wiedzy z zakresu nowatorskich rozwiązań w zrównoważonej produkcji owoców pestkowych.</t>
  </si>
  <si>
    <t xml:space="preserve">producenci owoców pestkowych, rolnicy zainteresowani uprawą owoców pestkowych, przedstawiciele jednostek doradztwa rolniczego z województwa świętokrzyskiego, szkół rolniczych, instytucji i innych podmiotów działających na rzecz rozwoju sektora ogrodniczego, inne osoby zainteresowane tematem </t>
  </si>
  <si>
    <t>I-II 
kwartał</t>
  </si>
  <si>
    <t>"Nowoczesne rozwiązania w produkcji pasz i systemach żywienia bydła mlecznego"</t>
  </si>
  <si>
    <t xml:space="preserve">Celem operacji jest prezentacja nowoczesnych trendów w produkcji mleka, ze szczególnym uwzględnieniem innowacyjnego podejścia do dwóch aspektu żywienia krów, jakim są dobór systemu żywienia oraz produkcja pasz, jako elementów warunkujących efektywności produkcji, a także nawiązanie kontaktów, wymianę doświadczeń i wiedzy pomiędzy hodowcami, wytwórcami pasz i innymi zainteresowanymi stronami. </t>
  </si>
  <si>
    <t xml:space="preserve">Przedmiotem operacji jest organizacja dwudniowego krajowego wyjazdu studyjnego do gospodarstw posiadających najnowocześniejsze systemy żywienia krów, uzupełnionego konsultacjami z doradcą żywieniowym na terenie gospodarstwa oraz wizytą w profesjonalnej wytwórni pasz, co pozwoli na przedstawienie w formie spójnej całości najważniejszych aspektów związanych z żywieniem krów mlecznych, a tym samym osiągnięcie celu operacji.  </t>
  </si>
  <si>
    <t xml:space="preserve">rolnicy, hodowcy krów mlecznych , pracownicy doradztwa rolniczego , przedsiębiorcy z sektora mleczarskiego, przedstawiciele jednostek doradczych, osoby zainteresowane tematem  </t>
  </si>
  <si>
    <t>I kwartał</t>
  </si>
  <si>
    <t>"10 lat Sieci na rzecz innowacji w rolnictwie i na obszarach wiejskich w województwie świętokrzyskim"</t>
  </si>
  <si>
    <t>Celem operacji jest podsumowanie działalności Sieci na rzecz innowacji w rolnictwie i na obszarach wiejskich w latach 2015-2025 w województwie świętokrzyskim, w tym prezentacja efektów działalności grup operacyjnych z województwa świętokrzyskiego.</t>
  </si>
  <si>
    <t xml:space="preserve">Przedmiotem operacji jest organizacja jednodniowej konferencji, na której zaprezentowane zostaną działania zrealizowane przez SIR w całej perspektywie PROW 2014-2020, w tym efekty świętokrzyskich projektów z działania "Współpraca". </t>
  </si>
  <si>
    <t xml:space="preserve">rolnicy, przedstawiciele jednostek doradczych, instytutów badawczych i jednostek naukowych, partnerzy  SIR i potencjalni partnerzy KSOW+, członkowie i potencjale członkowie grup operacyjnych, osoby zainteresowane tematem  </t>
  </si>
  <si>
    <t>Warmińsko-Mazurska Wystawa Zwierząt Hodowlanych</t>
  </si>
  <si>
    <t>Celem operacji jest   promowanie wśród zainteresowanych grup docelowych  dobrych praktyk oraz innowacyjnych rozwiązań, w zakresie chowu i hodowli zwierząt gospodarskich  utrzymywanych w województwie warmińsko-mazurskim, z uwzględnieniem ras objętych Programem Ochrony Zasobów Genetycznych Zwierząt Gospodarskich. 
 Dodatkowo operacja przyczyni się do upowszechnienie wiedzy w zakresie dobrostanu, a także umożliwi sieciowanie partnerstw poprzez wymianę dobrych praktyk i  pogłębianie współpracy ze związkami hodowców zwierząt hodowlanych i hodowcami.</t>
  </si>
  <si>
    <t>Przedmiotem operacji będzie organizacja wystawy zwierząt o zasięgu wojewódzkim mająca na celu promowanie dobrych praktyk oraz innowacyjnych rozwiązań, w zakresie hodowli, dobrostanu i wpływu produkcji zwierzęcej na środowisko, a także prezentacja ras objętych programem ochrony zasobów genetycznych.</t>
  </si>
  <si>
    <t xml:space="preserve">rolnicy, związki branżowe/hodowlane,
wystawcy zwierząt hodowlanych, pracownicy jednostek doradztwa rolniczego i instytucji działających na rzecz rolnictwa, inni zainteresowani tematem </t>
  </si>
  <si>
    <t>Warmińsko-Mazurski Ośrodek Doradztwa Rolniczego z siedzibą w Olsztynie</t>
  </si>
  <si>
    <t>Warmińsko-Mazurskie Dni Pola</t>
  </si>
  <si>
    <t xml:space="preserve">Operacja ma na celu budowę sieci powiązań między sferą nauki i biznesu a rolnictwem oraz ułatwienie transferu wiedzy i innowacji do praktyki rolniczej. Poprzez Dni Pola będzie możliwość wymiany doświadczeń i rozwiązywania problemów technologicznych oraz upowszechnianie nowych metod technologii uprawy i propagowanie dobrych praktyk rolniczych w uprawie roślin. </t>
  </si>
  <si>
    <t xml:space="preserve">Spotkania polowe będą obejmowały szkolenia i pokazy poletek demonstracyjnych. Dni pola mają łączyć przedstawicieli instytucji rolniczych, naukowych, firm  oraz rolników działających na terenie powiatu. </t>
  </si>
  <si>
    <t>spotkania polowe</t>
  </si>
  <si>
    <t>Rolnicy, przedstawiciele doradztwa rolniczego, pracownicy uczelni i jednostek naukowych, przedstawiciele samorządu rolniczego, przedstawiciele administracji rządowej i samorządowej, pracownicy jednostek wspierających rozwój rolnictwa, przedsiębiorcy,  zainteresowani tematyką operacji</t>
  </si>
  <si>
    <t>liczba uczestników spotkań</t>
  </si>
  <si>
    <t>IV Forum Innowacji
"Bezpieczeństwo finansowe w erze nowoczesnych wyborów"</t>
  </si>
  <si>
    <t xml:space="preserve">Szeroko pojęta edukacja z zarządzania finansami gospodarstwa rolnego oraz istotnych instrumentów dla ich ekonomicznego rozwoju oraz bezpieczeństwa .  Uczestnicy operacji poznają: nowoczesne możliwości długoterminowego zabezpieczenia zbytu swoich towarów , z zachowaniem stabilności cenowej, inne  instrumenty finansowe mające zastosowanie w gospodarstwie rolnym z uwzględnieniem ryzyka ich stosowania , instrumenty marketingowe dające możliwości promocji, budowania marki, analizy rynku i strategii pozyskiwania nowych klientów, inne działania mające na celu podniesienie  wyniku ekonomicznego gospodarstwa i jego konkurencyjności. 
Celem szczegółowym jest wskazanie ścisłego powiązania bezpiecznego i świadomego rolnictwa ze zdrowiem i bezpieczeństwem konsumenta. </t>
  </si>
  <si>
    <t>Przedmiotem operacji będzie dwudniowa konferencja, której zagadnienia będą obejmowały tematy finansów oraz  zarządzania ryzkiem finansowym w gospodarstwie  rolnym. Uczestnicy poznają  m.in. czym jest rynek terminowy oraz jakie instrumenty finansowe mogą mieć zastosowanie w obsłudze tego produktu.  Zaangażowanie wielu podmiotów w realizację operacji pozwoli na stworzenie międzysektorowej sieci w kontekście tworzenia grup operacyjnych do działania "Współpraca".</t>
  </si>
  <si>
    <t>Rolnicy, przedstawiciele jednostek doradztwa rolniczego, pracownicy firm i jednostek działających na rzecz rolnictwa, przedstawiciele nauki, przedstawiciele samorządu terytorialnego i samorządu rolniczego, podmioty publiczne, inni zainteresowani tematyka operacji.</t>
  </si>
  <si>
    <t>Letnia Akademia Uprawowca</t>
  </si>
  <si>
    <t xml:space="preserve">Celem operacji jest transfer wiedzy i innowacji w oparciu o doskonalenie zawodowe młodych rolników ze szczególnym uwzględnieniem  nowoczesnych rozwiązań i zasad prowadzenia produkcyjnych gospodarstw rolnych. Dodatkowym celem operacji będzie stworzenie multilateralnej płaszczyzny opartej bezpośrednio na systemie AKIS, sieciującej rolników, naukowców oraz producentów i dystrybutorów sprzętu rolniczego poprzez  zapoznanie z dobrymi praktykami oraz zastosowanymi nowoczesnymi rozwiązaniami w sposób bezpośredni. </t>
  </si>
  <si>
    <t xml:space="preserve">
Przedmiotem operacji jest organizacja trzech, dwudniowych wyjazdowych i stacjonarnych warsztatów dla młodych rolników. Warsztaty w sposób praktyczny i bezpośredni przybliżą uczestnikom zagadnienia dotyczące aktualnych zagrożeń agrofagami, gospodarki wodnej, ekonomiki produkcji, a także diagnostyki, serwisu i naprawy najnowocześniejszych urządzeń rolniczych, które wynikają z wprowadzania nowych technologii informatycznych w agrotechnice i mechanizacji rolnictwa. W ramach przeprowadzonych warsztatów uczestnicy  odbędą szereg ćwiczeń praktycznych na specjalistycznym sprzęcie edukacyjnym.</t>
  </si>
  <si>
    <t>warsztaty stacjonarne i wyjazdowe</t>
  </si>
  <si>
    <t>ilość warsztatów</t>
  </si>
  <si>
    <t>młodzi rolnicy, mieszkańcy obszarów wiejskich, pracownicy jednostek doradztwa rolniczego, pracownicy jednostek naukowych i firm działających w branży rolniczej.</t>
  </si>
  <si>
    <t>Podsumowanie działalności SIR w ramach PROW 2014-2020 w województwie warmińsko-mazurskim</t>
  </si>
  <si>
    <t>Głównym celem operacji jest podsumowanie działań realizowanych w ramach Sieci na rzecz innowacji w rolnictwie i na obszarach wiejskich w województwie warmińsko-mazurskim. Celem szczegółowym jest propagowanie dobrych praktyk i efektów uzyskanych w wyniku realizowanych zadań. Ponadto przybliżone zostaną nowe zasady funkcjonowania SIR w strukturze KSOW+.</t>
  </si>
  <si>
    <t xml:space="preserve">Przedmiotem operacji jest organizacja dwudniowej konferencji podsumowującej działania SIR w ramach PROW 2014-2020. Konferencja umożliwi sieciowanie partnerów, co ułatwi realizację zadań w ramach nowej sieci KSOW+. W oparciu o dyskusję zostanie przeprowadzona analiza bieżących problemów z wdrażaniem innowacyjnych rozwiązań w województwie </t>
  </si>
  <si>
    <t>Rolnicy, przedstawiciele jednostek doradztwa rolniczego, pracownicy firm i jednostek działających na rzecz rolnictwa, przedstawiciele nauki, przedstawiciele samorządu terytorialnego i samorządu rolniczego, podmioty publiczne, inni zainteresowani tematyką operacji.</t>
  </si>
  <si>
    <t>Marketing produktów lokalnych</t>
  </si>
  <si>
    <t xml:space="preserve">Celem operacji jest podniesienie poziomu wiedzy w zakresie rolniczego handlu detalicznego i jego marketingu, prowadzenia przetwórstwa produktów rolnych na niewielką skalę w gospodarstwie oraz  propagowanie innowacyjnych rozwiązań w przetwórstwie żywności.  Poprzez promowanie małego przetwórstwa operacja wspiera tworzenie krótkich łańcuchów dostaw, które gwarantują świeżość produktu, zwiększają świadomość konsumentów w zakresie wyborów żywieniowych oraz przyczyniają się do dbałości o środowisko.
</t>
  </si>
  <si>
    <t xml:space="preserve">Przedmiotem operacji będzie 5-dniowy wyjazd studyjny do Niemiec podczas którego uczestnicy zapoznają się z rozwiązaniami stosowanymi w niemieckich gospodarstwach, poznają dobre praktyki w zakresie współpracy przy dystrybucji produktów rolniczych, zapoznają się z usługami realizowanymi przez producentów rolnych oraz marketingiem produktów lokalnych.
</t>
  </si>
  <si>
    <t>producenci rolni, mieszkańcy obszarów wiejskich, przedstawiciele jednostek doradztwa rolniczego</t>
  </si>
  <si>
    <t xml:space="preserve">Wielkopolski Ośrodek Doradztwa Rolniczego w Poznaniu </t>
  </si>
  <si>
    <t>Nowoczesna produkcja rolnicza</t>
  </si>
  <si>
    <t xml:space="preserve">Celem operacji jest transfer wiedzy z zakresu nowoczesnej produkcji rolniczej – roślinnej i zwierzęcej oraz nawiązanie współpracy pomiędzy producentami rolnymi i doradcami rolniczymi w kierunku wprowadzania innowacyjnych rozwiązań w gospodarstwach rolnych. Operacja obejmuje udział w Międzynarodowej Wystawie Rolniczej Paris Expo, która jest największym wydarzeniem rolniczym w Europie oraz wizytacje w gospodarstwach rolnych we Francji. Uczestnicy operacji będą mieli możliwość zapoznania się z nowoczesnymi rozwiązaniami stosowanymi w produkcji roślinnej i zwierzęcej, ogrodnictwie i przetwórstwie żywności. </t>
  </si>
  <si>
    <t>Przedmiotem operacji będzie 6-dniowy wyjazd studyjny do Francji, którego program będzie obejmował wizyty na największych europejskich targach rolniczych oraz wizyty w gospodarstwach rolnych we Francji. Rozwiązania, z którymi uczestnicy operacji zapoznają się podczas wyjazdu studyjnego zostaną omówione w artykule w prasie branżowej - "Poradniku Gospodarskim".</t>
  </si>
  <si>
    <t>Vademecum rolnika</t>
  </si>
  <si>
    <t xml:space="preserve">Celem operacji jest ułatwianie transferu wiedzy w zakresie nowoczesnego chowu i hodowli zwierząt w gospodarstwach, produkcji roślinnej oraz ogrodniczej. Realizacja operacji przyczyni się do podniesienia poziomu wiedzy na temat aktualnych innowacyjnych rozwiązań w produkcji rolniczej. Nowoczesne rolnictwo wymaga nieustającego uzupełniania wiedzy. 
</t>
  </si>
  <si>
    <t>Przedmiotem operacji będzie 10 artykułów w prasie branżowej - "Poradniku Gospodarskim" dla szerokiego kręgu odbiorców. "Poradnik Gospodarski" to miesięcznik wydawany przez Wielkopolski Ośrodek Doradztwa Rolniczego w Poznaniu. Autorami materiałów będą specjaliści - pracownicy jednostek naukowo-badawczych.</t>
  </si>
  <si>
    <t>producenci rolni, mieszkańcy obszarów wiejskich, przedstawiciele jednostek doradztwa rolniczego, osoby zainteresowane tematyką</t>
  </si>
  <si>
    <t>Lokalne partnerstwa ds. Wody</t>
  </si>
  <si>
    <t xml:space="preserve">Celem operacji jest podtrzymanie współpracy oraz ułatwianie tworzenia sieci kontaktów między lokalnym społeczeństwem a instytucjami i urzędami, w zakresie gospodarki wodnej na obszarach wiejskich ze szczególnym uwzględnieniem rolnictwa. </t>
  </si>
  <si>
    <t xml:space="preserve">Przedmiotem operacji jest kontynuacja rozpoczętych w latach 2020-2023 działań związanych z tworzeniem Lokalnych Partnerstw ds. Wody.  W ramach operacji przeprowadzony będzie wyjazd studyjny- szkoleniowy dla koordynatorów LPW  w województwie wielkopolskim oraz producentów rolnych. </t>
  </si>
  <si>
    <t xml:space="preserve">producenci rolni, przedstawiciele jednostek doradztwa rolniczego </t>
  </si>
  <si>
    <t>Upraszczanie procesów produkcji żywności – robotyzacja rolnictwa</t>
  </si>
  <si>
    <t xml:space="preserve">Celem operacji jest upowszechnienie wiedzy na temat innowacyjnych rozwiązań wykorzystywanych w rolnictwie. Na obecnym etapie rozwoju nowoczesnych technologii w rolnictwie coraz większy nacisk kładzie się na rozwój  systemów sterowania i kontroli. Takie działanie zaowocowało powstaniem szeregu zaawansowanych technicznie konstrukcji pojazdów. Nad projektami takich maszyn pracują niemal wszyscy czołowi producenci ciągników i maszyn rolniczych oraz bardzo wiele jednostek naukowo-badawczych. </t>
  </si>
  <si>
    <t>Przedmiotem operacji będzie konferencja, 3 pokazy, film oraz artykuł, które będą skupiać się na upowszechnienia najnowszej wiedzy na temat wykorzystania robotów w uprawie roślin, kierunków postępu automatyzacji pracy w rolnictwie, użycia dronów w gospodarstwach rolnych, w tym wykonywania zabiegów biologicznej ochrony roślin. Film będzie dostępny na stronie internetowej Wielkopolskiego Ośrodka Doradztwa Rolniczego w Poznaniu, artykuł będzie opublikowany w miesięczniku 'Poradnik Gospodarski".</t>
  </si>
  <si>
    <t>Chów i hodowla małych przeżuwaczy</t>
  </si>
  <si>
    <t>Celem operacji jest transfer wiedzy z zakresu podstawowych czynników genetycznych i środowiskowych wpływających na poziom produkcji małych przeżuwaczy: owiec, kóz i alpak oraz warunkami ich utrzymania w dobrostanie i stosowanymi technologiami. Uczestnictwo w operacji ma być  zachętą dla rolników i mieszkańców obszarów wiejskich do wprowadzania nowych kierunków działalności w gospodarstwie, które przyczynią się do podniesienia ich rentowności.</t>
  </si>
  <si>
    <t>Przedmiotem operacji będą pokazy dotyczące charakterystyki pokrojowej i użytkowej owiec, kóz i alpak. W ramach pokazów omówiona zostanie tematyka czynników genetycznych i środowiskowych wpływających na poziom produkcji owiec, kóz i alpak, warunków technologicznych i środowiskowych utrzymania różnych gatunków małych przeżuwaczy; metod oceny okrywy włosowej różnych małych gatunków przeżuwaczy; tematyka dobrostanu zwierząt oraz opłacalności wprowadzania innowacyjnych kierunków rozwoju gospodarstwa na przykładzie małych przeżuwaczy. Przedmiotem operacji będzie również artykuł w prasie branżowej - "Poradniku Gospodarskim" dla szerokiego kręgu odbiorców.</t>
  </si>
  <si>
    <t>Aktualne trendy w hodowli i chowie koni użytkowych</t>
  </si>
  <si>
    <t>Celem seminarium połączonego z pokazem jest transfer wiedzy z zakresu podstawowych czynników genetycznych i środowiskowych wpływających na poziom hodowlany koni użytkowych oraz warunkami ich utrzymania w dobrostanie oraz stosowanymi technologiami uwzględniając efektywność ekonomiczną.</t>
  </si>
  <si>
    <t>Przedmiotem operacji będzie seminarium połączone z pokazem promujące hodowlę koni rasy wielkopolskiej, polskiego konia sportowego, śląskiego oraz kucy. Utrzymanie tych populacji wiąże się ze ściśle określonym doborem rodziców źrebiąt tak, aby zachować specyficzny genotyp odpowiedni dla poszczególnych ras. Wydarzenie będzie miało na celu podkreślenie istoty zachowania właściwych typów i wzorców źrebiąt oraz prawidłowego ich utrzymania zachowując zdrowotność i dobrostan, przy uwzględnieniu efektywności ekonomicznej. Przedmiotem operacji będzie również artykuł w prasie branżowej - "Poradniku Gospodarskim" dla szerokiego kręgu odbiorców.</t>
  </si>
  <si>
    <t>Dobrostan zwierząt a osiągane efekty hodowlane</t>
  </si>
  <si>
    <t xml:space="preserve">Celem operacji jest transfer wiedzy na temat innowacyjnych rozwiązań z zakresie zdrowotności stada, dobrostanu i dbałości o środowisko wpływających na poziom hodowlany zwierząt w gatunkach: bydło mięsne i mleczne, konie, owce i kozy, drób, króliki. </t>
  </si>
  <si>
    <t>Przedmiotem operacji będzie prezentacja dorobku hodowlanego  osiąganego poprzez stosowanie warunków dobro stanowych. W spotkaniu wezmą udział hodowcy zwierząt w gatunkach: bydło mięsne i mleczne, konie, owce i kozy, drób, króliki. Przedmiotem operacji będzie również artykuł w prasie branżowej - "Poradniku Gospodarskim" dla szerokiego kręgu odbiorców.</t>
  </si>
  <si>
    <t>hodowcy, producenci rolni, mieszkańcy obszarów wiejskich, przedstawiciele jednostek doradztwa rolniczego, osoby zainteresowane tematyką</t>
  </si>
  <si>
    <t>Marszewskie Dni Pola łącznikiem tradycji z nowoczesnością</t>
  </si>
  <si>
    <t xml:space="preserve">Celem operacji będzie upowszechnienie i propagowanie postępu w rolnictwie. Operacja przyczyni się do wymiany wiedzy i doświadczeń pomiędzy uczestnikami w obszarze nowych technologii uprawy, ochrony roślin i nawożenia w odniesieniu do innowacji zachodzących w sektorze rolnictwa. Na poletkach odmianowych uczestnicy zapoznają się z potencjałem hodowlanym  gatunków roślin uprawnych.           </t>
  </si>
  <si>
    <t>Przedmiotem operacji będzie spotkanie polowe wraz z pokazami oraz konkurs przeprowadzony w jego trakcie. W ramach spotkania polowego  pokazana zostanie kolekcja roślin rolniczych, wystawa sprzętu rolniczego z lat dawnych w odniesieniu do nowoczesnego sprzętu rolniczego. W trakcie spotkania omówione zostaną najważniejsze osiągnięcia technologiczne oraz możliwości ochrony, nawożenia i przeznaczenia roślin rolniczych. Na polach demonstracyjnych będzie można obejrzeć prowadzone demonstracje i wziąć udział w prowadzonych pokazach m.in z wykorzystaniem n-testera oraz drobna. Podczas operacji zostanie przeprowadzony konkurs dla uczestników z zakresu nowoczesnego rolnictwa.</t>
  </si>
  <si>
    <t>spotkanie polowe</t>
  </si>
  <si>
    <t>liczba spotkań polowych</t>
  </si>
  <si>
    <t>Dywersyfikacja źródeł dochodu na przykładzie prowadzenia przetwórstwa ziół</t>
  </si>
  <si>
    <t xml:space="preserve">Celem operacji jest przekazanie innowacyjnej wiedzy w zakresie najlepszych praktyk z obszaru prowadzenia uprawy ziół oraz przetwarzania produktów zielarskich. Dywersyfikacja źródeł dochodu może przyczynić się do poprawienia kondycji finansowej gospodarstwa. Zaprezentowane zostaną zagadnienia z zakresu metod suszenia, uprawy, produkcji oraz dystrybucji ziół. Omówione zostaną również czynniki wpływające na plon i jakość surowca oraz praktyczne porady dla producentów. Operacja przyczyni się również do zawiązania współpracy rolników z producentami ziół. </t>
  </si>
  <si>
    <t xml:space="preserve">Przedmiotem operacji jest dwudniowy wyjazd studyjny na terenie Polski do gospodarstw prowadzących przetwórstwo ziół. Wyjazd studyjny przyczyni się do podniesienia poziomu wiedzy na temat produkcji zielarskiej. Uczestnicy będą mieli  możliwość nauczenia się rozpoznawania ziół. Dowiedzą się jak wykorzystać je w kuchni oraz produkcji kosmetyków naturalnych. Omówione zostaną również zagadnienia związane z ich prozdrowotnym wpływem na organizm, zabiegami agrotechnicznymi, metodami usuwania zanieczyszczeń mikrobiologicznych, przechowywaniem oraz transportem. </t>
  </si>
  <si>
    <t>Forum Grup Operacyjnych z województwa zachodniopomorskiego</t>
  </si>
  <si>
    <t xml:space="preserve">Celem operacji jest promocja i upowszechnianie rezultatów projektów realizowanych przez grupy operacyjne z województwa zachodniopomorskiego. Realizacja operacji przyczyni się do wymiany wiedzy i doświadczenia pomiędzy uczestnikami forum. </t>
  </si>
  <si>
    <t xml:space="preserve">Przedmiotem operacji jest organizacja Forum Grup Operacyjnych z województwa zachodniopomorskiego, podczas którego będą promowane rezultaty działań GO, odbędą się konsultacje z przedstawicielami Grup, sesje networkingowe, podsumowanie działania współpraca oraz omówienie przyszłości Grup Operacyjnych. </t>
  </si>
  <si>
    <t>liczba forum</t>
  </si>
  <si>
    <t>konsorcjanci Grup Operacyjnych realizujących swoje projekty na terenie woj. Zachodniopomorskiego, osoby zainteresowane tematem innowacji w rolnictwie</t>
  </si>
  <si>
    <t>Zachodniopomorski Ośrodek Doradztwa Rolniczego w Barzkowicach</t>
  </si>
  <si>
    <t xml:space="preserve">Innowacje w uprawie i pielęgnacji winorośli </t>
  </si>
  <si>
    <t xml:space="preserve">Głównym celem operacji jest poznanie metod uprawy winorośli  produkcji wina na przykładzie Włoch. Celem jest również wspieranie lokalnych rolników w rozwijaniu przedsiębiorczości i wdrożeniu standardów  w produkcji wina.  Wyjazd studyjny uświadomi uczestnikom jak wysoko jest rozwinięte włoskie winiarstwo.  Podczas wyjazdu uczestnicy poznają metody i zakres działań odwiedzanych winnic. Operacja przyczyni się do podniesienia poziomu świadomości osób w zakresie produkcji wina i uprawy winorośli. Uczestnicy wyjazdu poznają tradycję włoskich win  jak i również metody rozwoju i sposoby wprowadzania innowacyjności w  produkcję wina. Realizacja wyjazdu pozwoli uczestnikom na poznanie innych niż dotychczas metod produkcji wina.   </t>
  </si>
  <si>
    <t>Przedmiotem operacji jest organizacja wyjazdu do Włoch , które  są 2 największym producentem wina na świecie. Uczestnicy wyjazdu zapoznają się z metodami nawadniania za pomocą tradycyjnych systemów filtracji lub zraszania. W ramach  operacji zostanie nakręcony film obrazujący uprawę winorośli i jej przetwórstwa. Film będzie prezentował dobre praktyki włoskich winiarzy i zostanie udostępniony na stronie internetowej Ośrodka oraz na kanale You Tube.</t>
  </si>
  <si>
    <t xml:space="preserve">wyjazd studyjny zagraniczny  </t>
  </si>
  <si>
    <t xml:space="preserve">rolnicy, mieszkańcy obszarów wiejskich, osoby zainteresowane tematyka uprawy winorośli, pracownicy jednostki  doradztwa rolniczego </t>
  </si>
  <si>
    <t>Film krótkometrażowy</t>
  </si>
  <si>
    <t xml:space="preserve">liczba filmów instruktażowych </t>
  </si>
  <si>
    <t xml:space="preserve">Apiterapia- zastosowanie i właściwości produktów pszczelich </t>
  </si>
  <si>
    <t xml:space="preserve"> Celem operacji jest zdobycie wiedzy teoretycznej oraz praktycznej na temat apiterapii, która  jest pojęciem bardzo szerokim i oznacza używanie produktów pszczelich w tym przede wszystkim miodu, pyłku kwiatowego i propolisu do leczenia różnego rodzaju schorzeń człowieka.   Realizacja operacji ma na celu ukazanie , że apiterapia to dobry kierunek rozwoju pasiek.</t>
  </si>
  <si>
    <t xml:space="preserve">Przedmiotem operacji będzie organizacja szkolenia na których  uczestnicy będą mogli zdobyć wiedzę na temat apiterapii, która zajmuje się zastosowaniem produktów pszczelich w leczeniu i profilaktyce wielu chorób. Uczestnikom operacji przybliżone zostaną  zagadnienia apiterapii, różnych jej form (np. apiinhalacja, wyroby lecznicze oraz kosmetyki na bazie produktów pszczelich). Wskazane zostaną sposoby połączenia pszczelarstwa i  apiterapii. </t>
  </si>
  <si>
    <t xml:space="preserve">szkolenie </t>
  </si>
  <si>
    <t xml:space="preserve">pszczelarze, osoby zainteresowane tematem, mieszkańcy obszarów wiejskich, pracownicy jednostki doradztwa rolniczego </t>
  </si>
  <si>
    <t xml:space="preserve">liczba szkoleń </t>
  </si>
  <si>
    <t xml:space="preserve">materiały szkoleniowe </t>
  </si>
  <si>
    <t xml:space="preserve">Innowacyjne przetwórstwo rolno- spożywcze </t>
  </si>
  <si>
    <t xml:space="preserve">Celem operacji jest wspieranie innowacji, upowszechnianie wiedzy i nowych umiejętności w zakresie przetwórstwa rolno - spożywczego i sprzedaży produktów rolnych z własnego gospodarstwa. Wyjazd  będzie dobrą okazją do stworzenia  sieci współpracy pomiędzy mieszkańcami obszarów wiejskich, rolnikami zajmującymi się przetwórstwem na niewielką skalę, pracownikami jednostki doradztwa rolniczego </t>
  </si>
  <si>
    <t xml:space="preserve">Przedmiotem operacji jest organizacja wyjazdu studyjnego na Litwę gdzie uczestnicy zapoznają się z innowacyjnymi rozważaniami w sektorze rolno-spożywczym oraz nastąpi wymiana wiedzy i umiejętności pomiędzy producentami, przetwórcami  żywności, doradcami. Ze zdobytej podczas wyjazdu wiedzy zostanie wydana broszura w wersji  elektronicznej, która będzie dostępna na stronie internetowej Zachodniopomorskiego Ośrodka Doradztwa Rolniczego. </t>
  </si>
  <si>
    <t xml:space="preserve">rolnicy, mieszkańcy  obszarów wiejskich  zainteresowani przetwórstwem, pracownicy jednostki doradztwa rolniczego </t>
  </si>
  <si>
    <t xml:space="preserve">liczba broszur </t>
  </si>
  <si>
    <t xml:space="preserve">Innowacje w chowie i hodowli bydła mięsnego </t>
  </si>
  <si>
    <t xml:space="preserve"> Głównym celem operacji będzie podniesienie poziomu wiedzy na temat aktualnych innowacji technologicznych w produkcji bydła mięsnego. Konferencja  pozwoli na zaprezentowanie aktualnej sytuacji w sektorze produkcji zwierzęcej, wskazanie szans i problemów zachodniopomorskich hodowców oraz propozycji wykorzystania potencjału warunków naturalnych województwa zachodniopomorskiego. . </t>
  </si>
  <si>
    <t>Przedmiotem operacji jest organizacja dwudniowej konferencji, na której zaprezentowane zostaną innowacyjne rozwiązania stosowane w gospodarstwach rolnych zajmujących się hodowlą i chowem bydła mięsnego, jak również najnowsze wyniki badań zaprezentowane przez jednostki naukowe. Sesje networkingowe podczas konferencji dadzą też możliwość identyfikacji problemów występujących w gospodarstwach rolnych zajmujących się hodowlą bydła na terenie województwa zachodniopomorskiego.  Dla uczestników konferencji zostaną zakupione materia szkoleniowe.</t>
  </si>
  <si>
    <t xml:space="preserve">rolnicy, hodowcy bydła mięsnego, osoby zainteresowane  hodowlą bydła mięsnego, pracownicy jednostki doradztwa rolniczego </t>
  </si>
  <si>
    <t xml:space="preserve">liczba materiałów </t>
  </si>
  <si>
    <t xml:space="preserve">Efektywne rolnictwo ekologiczne i innowacje w produkcji zwierzęce na przykładzie gospodarstw demonstracyjnych w województwie podkarpackim i świętokrzyskim </t>
  </si>
  <si>
    <t xml:space="preserve"> Celem wyjazdu będzie poznanie tradycji, wskazanie nowych ścieżek rozwoju oraz możliwości zastosowania innowacyjnych rozwiązań, ułatwianie wymiany wiedzy i rezultatów działań pomiędzy uczestnikami dla rozwoju obszarów wiejskich.
Ponadto, uczestnicy będą mogli zapoznać się z organizacją i zarządzaniem w gospodarstwie prowadzącym produkcję zwierzęcą połączoną z wykorzystaniem naturalnych zasobów regionu w integracji z ochroną środowiska. Od strony praktycznej uczestnicy zaznajomią się z możliwościami tworzenia stada od podstaw i możliwościami wykorzystania naturalnych, trwałych użytków zielonych do wypasu. </t>
  </si>
  <si>
    <t>Przedmiotem operacji jest organizacja wyjazdu studyjnego na którym zostanie podniesiony poziomu wiedzy uczestników w zakresie efektywnego zarządzania i produkcji rolniczej w gospodarstwie (w tym m.in. ekologicznym, demonstracyjnym) oraz produkcji zwierzęcej (w tym m.in. hodowla bydła) na przykładzie gospodarstw na terenie województwa świętokrzyskiego i podkarpackiego.  Wizyta w przedmiotowych województwach może być początkiem partnerstwa w ramach sieci, wymiany wzajemnej wiedzy oraz przeniesieniem dobrych praktyk i innowacji między województwami.</t>
  </si>
  <si>
    <t xml:space="preserve">rolnicy, mieszkańcy  obszarów wiejskich  zainteresowani tematyką, pracownicy jednostki doradztwa rolniczego </t>
  </si>
  <si>
    <t>Plan operacyjny KSOW na lata 2024-2025 (z wyłączeniem działania 8 Plan komunikacyjny) - (CDR SIR) - styczeń 2024</t>
  </si>
  <si>
    <t>Plan operacyjny KSOW na lata 2024-2025 (z wyłączeniem działania 8 Plan komunikacyjny) - Dolnośląski Ośrodek Doradztwa Rolniczego z siedzibą we Wrocławiu - styczeń 2024</t>
  </si>
  <si>
    <t>Plan operacyjny KSOW na lata 2024-2025 (z wyłączeniem działania 8 Plan komunikacyjny) - Kujawsko-Pomorski ODR - styczeń 2024</t>
  </si>
  <si>
    <t>Plan operacyjny KSOW na lata 2024-2025 (z wyłączeniem działania 8 Plan komunikacyjny) - Lubelski ODR - styczeń 2024</t>
  </si>
  <si>
    <t>Plan operacyjny KSOW na lata 2024-2025 (z wyłączeniem działania 8 Plan komunikacyjny) - Lubuski ODR - styczeń 2024</t>
  </si>
  <si>
    <t>Plan operacyjny KSOW na lata 2024-2025 (z wyłączeniem działania 8 Plan komunikacyjny) - Łódzki ODR - styczeń 2024</t>
  </si>
  <si>
    <t>Małopolski Ośrodek Doradztwa Rolniczego</t>
  </si>
  <si>
    <t>Plan operacyjny KSOW na lata 2024-2025 (z wyłączeniem działania 8 Plan komunikacyjny) - Mazowiecki ODR - styczeń 2024</t>
  </si>
  <si>
    <t>Plan operacyjny KSOW na lata 2024-2025 (z wyłączeniem działania 8 Plan komunikacyjny) - Opolski ODR - styczeń 2024</t>
  </si>
  <si>
    <t>Opolski Ośrodek Doradztwa Rolniczego w Łosiowie</t>
  </si>
  <si>
    <r>
      <t xml:space="preserve">Przedmiotem operacji jest zorganizowanie konferencji, której zadaniem będzie udowodnienie ogromnego znaczenia żywności funkcjonalnej i jej bezcennego wpływu na organizm człowieka . Poruszana tematyka obejmowała będzie zagadnienia związane z : nowymi  trendami  i kierunkami produkcji oraz dystrybucji żywności w odpowiedzi na oczekiwania i potrzeby konsumentów; żywnością  a  zrównoważonym rozwojem  środowiska i zmianami klimatu;  nowoczesną  produkcja  rolną – korzyściami  i zagrożeniami;  produktami  rolnictwa ekologicznego – oczekiwaniami  i rzeczywistością;   jakością i bezpieczeństwem zdrowotnym żywności;  żywnością  funkcjonalną, wzbogaconą, produktami  regionalnymi i tradycyjnymi;  innowacyjnymi  procesami  i technologiami  w aspekcie otrzymywania produktów spożywczych wysokiej jakości.  Uzupełnieniem konferencji będzie zorganizowanie zagranicznego wyjazdu studyjnego  </t>
    </r>
    <r>
      <rPr>
        <sz val="11"/>
        <color theme="1"/>
        <rFont val="Calibri"/>
        <family val="2"/>
        <charset val="238"/>
        <scheme val="minor"/>
      </rPr>
      <t xml:space="preserve">do Hiszpanii  , który pozwoli na zaobserwowanie dobrych praktyk w zakresie ww. tematyki obejmującą  produkcję żywności funkcjonalnej, która już w krajach europejskich ( w szczególności w Hiszpanii)  jest bardzo dobrze rozwinięta i ciągle zwiększa się ilość takich produktów. Uczestnikami wyjazdu studyjnego będzie zróżnicowana grupa osób, która jest zainteresowana produkcją zdrowej żywności. </t>
    </r>
  </si>
  <si>
    <r>
      <t>W ramach operacji zostanie zorganizowany wyjazd  studyjny</t>
    </r>
    <r>
      <rPr>
        <sz val="11"/>
        <color theme="1"/>
        <rFont val="Calibri"/>
        <family val="2"/>
        <charset val="238"/>
        <scheme val="minor"/>
      </rPr>
      <t xml:space="preserve"> do Grecji -   do gospodarstw, obejmujących zagadnienia rozwoju nowoczesnych technologii, systemów i innowacyjnych rozwiązań stosowanych w rolnictwie, nowych przepisów prawnych, a także produkcji i sprzedaży żywności ekologicznej. Podczas wyjazdu  przedstawiane  będą tematy związane z produkcją, rozwojem obszarów wiejskich, jak również obecną sytuacją rolnictwa ekologicznego za granicą . Realizacja operacji przyczyni się dodatkowo do rozpowszechnienia wiedzy na temat wysokiej jakości produktów pochodzących z rolnictwa ekologicznego oraz zachęci polskie gospodarstwa konwencjonalne do wprowadzania we własnych gospodarstwach praktyk, które zagraniczni rolnicy ekologiczni stosują, a które przynoszą wymierne korzyści nie tylko dla produkcji bezpiecznej żywności, ale także dla środowiska. Ponadto w ramach operacji nastąpi promocja projektu poprzez stworzenia stoiska promocyjno-informacyjnego  podczas imprez plenerowych organizowanych  przez Ośrodek w której uczestniczy około 30 000 osób na którym   będzie następowała  wymiana wiedzy i doświadczeń , poszerzenie i aktualizacja wiedzy w tym zakresie. W tym czasie  rolnicy , mieszkańcy obszarów wiejskich, będą mieli możliwość zaczerpania informacji  w zakresie nowości i innowacji w obszarze rolnictwa ekologicznego i ochrony środowiska w rolnictwie. 
Operacja przyczyni się do zacieśnienia współpracy pomiędzy uczestnikami, a także umożliwi wymianę wiedzy i doświadczeń.
Uczestnikami wyjazdu studyjnego będzie zróżnicowana grupa osób, która jest zainteresowana produkcją ekologiczną.  </t>
    </r>
  </si>
  <si>
    <r>
      <t>Przedmiotem operacji jest zorganizowanie zagranicznego wyjazdu studyjnego do</t>
    </r>
    <r>
      <rPr>
        <sz val="11"/>
        <color theme="1"/>
        <rFont val="Calibri"/>
        <family val="2"/>
        <charset val="238"/>
        <scheme val="minor"/>
      </rPr>
      <t xml:space="preserve"> Norwegii , który pozwoli na zaobserwowanie innowacyjnych rozwiązań funkcjonujących u zagranicznych rolników i przedsiębiorców korzystających z odnawialnych źródeł energii.    Zdobyta wiedza przez uczestników przyczyni się do  obniżenia kosztów związanych z zużyciem energii w  ich gospodarstwach (w tym domowych), przedsiębiorstwach, a także skutkować będzie zmniejszeniem oddziaływania gospodarstw na zmiany klimatu. Zaobserwowane praktyki opublikowane zostaną na stronie internetowej PODR  jako dobry przykład takiego funkcjonowania. Ponadto podczas imprez wystawienniczych organizowanych przez PODR   zostanie utworzone stoisko promocyjne na którym prezentowane będą dobre praktyki w zakresie OZE  przez wyznaczone osoby będące uczestnikami wyjazdu oraz ekspertami w tej dziedzinie. Uczestnikami wyjazdu studyjnego będzie zróżnicowana grupa osób, która jest zainteresowana stosowaniem innowacyjnych rozwiązań  wpływających na  zwiększenie dochodu i konkurencyjności swoich gospodarstw.  </t>
    </r>
  </si>
  <si>
    <r>
      <t xml:space="preserve">                Przedmiotem operacji jest organizacja  wyjazdu studyjnego n</t>
    </r>
    <r>
      <rPr>
        <sz val="11"/>
        <color theme="1"/>
        <rFont val="Calibri"/>
        <family val="2"/>
        <charset val="238"/>
        <scheme val="minor"/>
      </rPr>
      <t xml:space="preserve">a Chorwację  podczas którego  zostaną zaprezentowane dobre praktyki, w zakresie oferty agroturystyki , enoturystyki  i turystyki wiejskiej  oraz przedstawienie innowacji , które mogą usprawnić tworzenie małej przedsiębiorczości na wsi.   Celem operacji jest  wspieranie  innowacji w rolnictwie, a w szczególności w produkcji żywności dobrej jakości  i na obszarach wiejskich .  Lokalna żywność produkowana głównie w gospodarstwach  turystycznych i agroturystycznych jest elementem rozwoju obszarów wiejskich, a w ostatnich latach jest ogromne zapotrzebowanie  na taki asortyment. Dlatego oczekiwania konsumentów są determinantem  na powstanie szerokiego spektrum lokalnych  sieci żywności  i krótkich łańcuchów dostaw, sprzedaży bezpośredniej u producentów, sprzedaży z dostawą do klientów, współpracy z podmiotami zewnętrznymi.  Rozwój lokalnego sektora żywności jest przedmiotem ogromnego zainteresowania i może przynieść wymierne korzyści  gospodarcze, środowiskowe i społeczne. Wyjazd studyjny pozwoli na zaobserwowanie dobrych przykładów  skracania drogi produktów od pola do stołu oraz wsparcia  lokalnych  wytwórców i rolników.  Sprzedaż bezpośrednia stanowi istotne źródło dochodów rolników i ważne źródło zaopatrywania dla konsumentów.  Krótkie łańcuchy dostaw żywności przyczynią się do kreowania dobrej marki,  tworzenie sieci współpracy pomiędzy mieszkańcami obszarów wiejskich (rolnikami, właścicielami obiektów turystyki wiejskiej, rolnikami prowadzącymi sprzedaż bezpośrednią produktów rolnych lub rolniczy handel detaliczny - RHD zajmujący się przetwórstwem na niewielką skalę).  . Operacja ma za zadanie:
– wymianę doświadczeń oraz nawiązanie kontaktów z doświadczonymi producentami; – promowanie krótkich łańcuchów dostaw w oparciu o lokalną żywność; 
– skracanie łańcucha żywnościowego poprzez bezpośrednią sprzedaż produktów rolnych;
– prezentacja innowacyjnych rozwiązań w zakresie sprzedaży i dystrybucji produktów rolnych wysokiej jakości produkującą gospodarstwa agroturystyczne ; 
– budowanie sieci kontaktów w zakresie wdrażania innowacji na obszarach wiejskich.                                                                
Operacja pozwoli to na  ułatwianie transferu wiedzy w zakresie podejmowania nowych inicjatyw wspierających małe gospodarstwa dla których rozwiązaniem są poza rolnicze formy gospodarowania  polegające na  prowadzeniu  agroturystyki połączonej z małym przetwórstwem  i wytwarzaniem  żywności na bazie lokalnych produktów i usług .  
Ponadto  wyjazd studyjny, pozwoli na zaobserwowanie dobrych przykładów współpracy różnych podmiotów (rolników, właścicieli obiektów turystyki wiejskiej, rolników prowadzących sprzedaż bezpośrednią, produktów rolnych lub rolniczy handel detaliczny) na rzecz tworzenia sieci współpracy i  opracowania wspólnej strategii działania dla rozwoju turystyki kulinarnej w danym regionie. Sprzedaż bezpośrednia i tworzenie dobrej marki stanowi istotne źródło dochodów rolników i ważne źródło zaopatrywania dla konsumentów. 
W celu zwiększenia zasięgu oddziaływania i propagowania dobrych praktyk opublikowany zostanie artykuł  na stronie internetowej PODR  jako dobie przykład takiego funkcjonowania.                                            
</t>
    </r>
  </si>
  <si>
    <r>
      <t>Przedmiotem operacji jest organizacja wyjazdu studyjnego do</t>
    </r>
    <r>
      <rPr>
        <sz val="11"/>
        <color theme="1"/>
        <rFont val="Calibri"/>
        <family val="2"/>
        <charset val="238"/>
        <scheme val="minor"/>
      </rPr>
      <t xml:space="preserve"> Szwajcarii  podczas, którego  zostaną zaobserwowane  rozwiązania przyczyniające się do upowszechniania racjonalnego gospodarowania wodą w gospodarstwach rolnych województwa podkarpackiego, a także wdrażania innowacyjnych przedsięwzięć. Podczas wyjazdu studyjnego przedstawione zostaną praktyki ściśle związane z tematyką racjonalnego wykorzystania wody w rolnictwie, pozwalające na wypracowanie w przyszłości wspólnego kierunku działań dla rozwoju gospodarki wodnej na terenach rolniczych, przez już powstałe Lokalne Partnerstwa ds. Wody (DPW) na terenie województwa. Operacja jest kontynuacją działań podjętych od roku 2020 podczas których zostały  przeprowadzone spotkania w każdym powiecie województwa podkarpackiego oraz utworzone plany wieloletnie. Dlatego wyjazd studyjny będzie możliwością zaobserwowania innowacyjnych praktyk , które w przyszłości będzie można zastosować we własnych gospodarstwach. Ponadto w ramach operacji nastąpi promocja projektu poprzez stworzenia stoiska promocyjno-informacyjnego  podczas imprez plenerowych organizowanych  przez Ośrodek w której uczestniczy około 30 000 osób na którym     będzie następowała  wymianę wiedzy i doświadczeń , poszerzenie i aktualizacja wiedzy w tym zakresie. W tym czasie  rolnicy , mieszkańcy obszarów wiejskich, będą mieli możliwość zaczerpania wiedzy w zakresie nowości i innowacji w obszarze rolnictwa ekologicznego i ochrony środowiska w rolnictwie. 
</t>
    </r>
  </si>
  <si>
    <t>Plan operacyjny KSOW na lata 2022-2023( z wyłączeniem Działania 8 Plan Komunikacyjny) - Podkarpacki Ośrodek Doradztwa Rolniczego w Boguchwale - styczeń 2024</t>
  </si>
  <si>
    <t>Podlaski Ośrodek Doradztwa Rolniczego w Szepietowie</t>
  </si>
  <si>
    <t xml:space="preserve">Głównym celem operacji będzie transfer wiedzy,  wymiana doświadczeń  oraz dobrych praktyk w zakresie innowacyjnych rozwiązań w różnych dziedzinach rolniczych. Identyfikacja bieżących problemów oraz poszukiwania możliwości ich rozwiązania pomiędzy przedstawicielami różnych środowisk np. rolników, organizacji wspierających sektor rolniczy, doradców, jednostek naukowych i samorządowych, przedsiębiorców czy hodowców. Tematyka wokół powstałych zespołów ściśle odpowiada na potrzeby i charakter województwa podlaskiego. Dzięki analizie potrzeb podlaskiego rolnictwa będzie można określić, w jakim kierunku i jakie problemy miałyby rozwiązać potencjalne Grupy Operacyjne EPI.  </t>
  </si>
  <si>
    <t>Przedmiotem operacji jest przeprowadzenie  konferencji, podczas której nastąpi omówienie tematyki z zakresu Działania „Współpraca” w ramach PROW 2014-2020 oraz następującej po nim interwencji 13.5, zakładania i  funkcjonowania Grup Operacyjnych, metod tworzenia, oraz wdrażania dobrych przykładów, innowacyjnych rozwiązań w rolnictwie na obszarach wiejskich.</t>
  </si>
  <si>
    <t>Warsztaty serowarskie, które pozwolą uczestnikom zapoznać się z dobrą praktyką wyrabiania serów farmerskich podpuszkowych oraz kwasowych, krajowy wyjazd studyjny do gospodarstw serowarskich, ułatwi wymianę doświadczeń i praktyk w zakresie produkcji serów. Gala serów pozwoli na prezentację dobrych praktyk wytwarzania serów farmerskich, będzie też miejscem relacji z wyjazdu studyjnego, o którym wyżej mowa.</t>
  </si>
  <si>
    <t>Plan operacyjny KSOW na lata 2024-2025 (z wyłączeniem działania 8 Plan komunikacyjny) - Podlaski ODR - styczeń 2024</t>
  </si>
  <si>
    <r>
      <t xml:space="preserve">Rasy zachowawcze i ich potencjał w rozwoju obszarów wiejskich </t>
    </r>
    <r>
      <rPr>
        <sz val="14"/>
        <color theme="1"/>
        <rFont val="Calibri"/>
        <family val="2"/>
        <charset val="238"/>
        <scheme val="minor"/>
      </rPr>
      <t xml:space="preserve">   </t>
    </r>
  </si>
  <si>
    <r>
      <rPr>
        <b/>
        <sz val="11"/>
        <color theme="1"/>
        <rFont val="Calibri"/>
        <family val="2"/>
        <charset val="238"/>
        <scheme val="minor"/>
      </rPr>
      <t xml:space="preserve">Pomorskie Forum Innowacji Rolniczych - III edycja     </t>
    </r>
  </si>
  <si>
    <r>
      <t>Operacja obejmie organizację spotkań, podczas których planowane jest zaprezentowanie uczestnikom projektów opracowanych przez instytut badawczy wdrożonych oraz możliwych do zastosowania innowacji na terenach obszarów wiejskich oraz nawiązanie współpracy w zakresie możliwości wdrażania innowacji na terenie obszarów wiejskich województwa pomorskiego.</t>
    </r>
    <r>
      <rPr>
        <b/>
        <sz val="11"/>
        <color theme="1"/>
        <rFont val="Calibri"/>
        <family val="2"/>
        <charset val="238"/>
        <scheme val="minor"/>
      </rPr>
      <t xml:space="preserve"> </t>
    </r>
  </si>
  <si>
    <t>POMORSKI OŚRODEK DORADZTWA ROLNICZEGO W LUBANIU</t>
  </si>
  <si>
    <r>
      <t>Plan operacyjny KSOW na lata 2024-2025 (z wyłączeniem działania 8 Plan komunikacyjny) -</t>
    </r>
    <r>
      <rPr>
        <b/>
        <sz val="14"/>
        <rFont val="Calibri"/>
        <family val="2"/>
        <charset val="238"/>
        <scheme val="minor"/>
      </rPr>
      <t xml:space="preserve"> Pomorski ODR </t>
    </r>
    <r>
      <rPr>
        <b/>
        <sz val="14"/>
        <color theme="1"/>
        <rFont val="Calibri"/>
        <family val="2"/>
        <charset val="238"/>
        <scheme val="minor"/>
      </rPr>
      <t xml:space="preserve"> - styczeń 2024</t>
    </r>
  </si>
  <si>
    <t>Śląski Ośrodek Doradztwa Rolniczego w Częstochowie</t>
  </si>
  <si>
    <t>Plan operacyjny KSOW na lata 2024-2025 (z wyłączeniem działania 8 Plan komunikacyjny) - Śląski ODR - styczeń 2024</t>
  </si>
  <si>
    <t>ŚODR Modliszewice, Modliszewice</t>
  </si>
  <si>
    <t xml:space="preserve">ŚODR Modliszewice </t>
  </si>
  <si>
    <t>Plan operacyjny KSOW na lata 2024-2025 (z wyłączeniem działania 8 Plan komunikacyjny) - Świętokrzyski Ośrodek Doradztwa Rolniczego w Modliszewicach - styczeń 2024</t>
  </si>
  <si>
    <r>
      <t>Zmiana Planu operacyjny KSOW na lata 2024-2025 (z wyłączeniem działania 8 Plan komunikacyjny) - Warmińsko-Mazurski Ośrodek Doradztwa Rolniczego z siedzibą w Olsztynie</t>
    </r>
    <r>
      <rPr>
        <b/>
        <i/>
        <sz val="14"/>
        <rFont val="Calibri"/>
        <family val="2"/>
        <charset val="238"/>
        <scheme val="minor"/>
      </rPr>
      <t xml:space="preserve"> - styczeń 2024</t>
    </r>
  </si>
  <si>
    <t>Plan operacyjny KSOW na lata 2024-2025 (z wyłączeniem działania 8 Plan komunikacyjny) - Wielkopolski ODR - styczeń 2024</t>
  </si>
  <si>
    <t>Plan operacyjny KSOW na lata 2024-2025 (z wyłączeniem działania 8 Plan komunikacyjny) - Zachodniopomorski ODR - styczeń 2024</t>
  </si>
  <si>
    <t>Dolnośląski Ośrodek Doradztwa Rolniczego z siedzibą we Wrocławiu</t>
  </si>
  <si>
    <t>Nakład jednego wydania w wersji polskiej</t>
  </si>
  <si>
    <t>Nakład jednego wydania w wersji angielskiej</t>
  </si>
  <si>
    <t xml:space="preserve">szt.
</t>
  </si>
  <si>
    <t xml:space="preserve">4
</t>
  </si>
  <si>
    <t>Liczba wydań biuletynu</t>
  </si>
  <si>
    <t xml:space="preserve">Liczba konkursów
</t>
  </si>
  <si>
    <t>Liczba laureatów i wyróżnionych w konkursie</t>
  </si>
  <si>
    <t xml:space="preserve">Liczba konferencji
</t>
  </si>
  <si>
    <t xml:space="preserve">
Liczba uczestników konferencji</t>
  </si>
  <si>
    <t xml:space="preserve">Liczba imprez plenerowych
</t>
  </si>
  <si>
    <t xml:space="preserve">1
</t>
  </si>
  <si>
    <t>liczba targów</t>
  </si>
  <si>
    <t xml:space="preserve">
liczba wystawców</t>
  </si>
  <si>
    <t>15</t>
  </si>
  <si>
    <t>podmiotów</t>
  </si>
  <si>
    <t xml:space="preserve">3
</t>
  </si>
  <si>
    <t xml:space="preserve">Liczba wyjazdów studyjnych
</t>
  </si>
  <si>
    <t>Liczba uczestników wyjazdów studyjnych</t>
  </si>
  <si>
    <t>Liczba uczestników spotkań</t>
  </si>
  <si>
    <t>Liczba emisji filmów</t>
  </si>
  <si>
    <t xml:space="preserve">Liczba wydań biuletynu
</t>
  </si>
  <si>
    <t xml:space="preserve">Liczba uczestników spotkań
</t>
  </si>
  <si>
    <t xml:space="preserve">Liczba warsztatów
 </t>
  </si>
  <si>
    <t xml:space="preserve">
Liczba uczestników</t>
  </si>
  <si>
    <t xml:space="preserve">Liczba imprez plenerowych
</t>
  </si>
  <si>
    <t xml:space="preserve">Liczba konkursów
</t>
  </si>
  <si>
    <t xml:space="preserve">
Liczba laureatów i wyróżnionych w konkursie</t>
  </si>
  <si>
    <t xml:space="preserve">
Liczba uczestników szkoleń</t>
  </si>
  <si>
    <t xml:space="preserve">Celem operacji będzie zwiększenie kompetencji niezbędnych do realizacji zadań związanych promocją OZE  na obszarach objętych lokalnymi strategiami rozwoju w nowym okresie programowania 2023-2027 </t>
  </si>
  <si>
    <t>Przedmiotem operacji jest zorganizowanie wyjazdu studyjnego na terenie Polski, mającego na celu prezentację operacji zrealizowanych  w ramach priorytetów PROW 2014-2020. Podczas wyjazdu uczestnicy będą mogli zapoznać się z pomysłami, które zostały zrealizowane oraz rozwiązaniami, które zostały już wdrożone i wspierają szeroko rozumiany rozwój obszarów wiejskich.</t>
  </si>
  <si>
    <t>Partnerzy KSOW z terenu województwa śląskiego, przedstawiciele Urzędu Marszałkowskiego Województwa Śląskiego</t>
  </si>
  <si>
    <t>członkowie lokalnych grup działania z terenu województwa śląskiego oraz pracownicy UMWŚ związani z programem PROW</t>
  </si>
  <si>
    <t>rolnicy, przedstawiciele organizacji okołorolniczych, przedstawiciele samorządów z terenu województwa śląskiego</t>
  </si>
  <si>
    <t>Celem operacji jest wzrost świadomości mieszkańców obszarów wiejskich w zakresie przedsięwzięć mających wpływ na rozwój  obszarów wiejskich.  Wyjazd studyjny ma służyć upowszechnianiu wiedzy o rozwiązaniach wpływających na polepszenie warunków i jakości życia na obszarach wiejskich. Wyjazd studyjny umożliwi przeniesienie dobrych praktyk z innych regionów.</t>
  </si>
  <si>
    <t>Przedmiotem operacji jest zorganizowanie wyjazdu studyjnego zagranicznego mającego na celu wymianę dobrych praktyk w zakresie rozwoju obszarów wiejskich, w zakresie  m.in. przedsiębiorczości, agroturystyki, produktu regionalnego</t>
  </si>
  <si>
    <t>przedsiębiorcy, rolnicy, przedstawiciele instytucji działających na rzecz rozwoju obszarów wiejskich, przedstawiciele UMWŚ</t>
  </si>
  <si>
    <t>Celem operacji jest promocja obszarów wiejskich, agroturystyki, gospodarstw agroturystycznych i walorów turystycznych województwa śląskiego jako formy atrakcyjnego wypoczynku na obszarach wiejskich.</t>
  </si>
  <si>
    <t xml:space="preserve">Przedmiotem operacji jest wydanie publikacji, która będzie promowała obszary wiejskie, agroturystykę i gospodarstwa agroturystyczne w województwie śląskim. W publikacji zostaną zaprezentowane gospodarstwa agroturystyczne z województwa śląskiego, w tym m.in.  dane dotyczące lokalizacji, danych kontaktowych, oferty turystycznej, atrakcji  oraz zdjęcia. </t>
  </si>
  <si>
    <t>Przedmiotem operacji jest  zorganizowanie dwudniowego szkolenia składającego się z części teoretycznej i warsztatowej.</t>
  </si>
  <si>
    <t>Liczą szkoleń</t>
  </si>
  <si>
    <t>Celem operacji jest wymiana wiedzy i doświadczeń w zakresie innowacyjnego podejścia do uprawy roślin a konkretnie ziół dzikorosnących jak i uprawnych.</t>
  </si>
  <si>
    <t>Przedmiotem operacji jest zorganizowanie trzydniowego szkolenia w zakresie innowacyjnego podejścia do ziół dzikorosnących i uprawnych, w tym możliwości innowacyjnego wykorzystania ziół w kosmetyce i w kulinariach. Dodatkowo szkolenie ma na celu ukazanie  potencjału turystycznego na bazie istniejącego gospodarstwa rolnego, specjalizującego się w uprawie ziół.</t>
  </si>
  <si>
    <t xml:space="preserve"> W ramach realizacji operacji zostanie zorganizowany wyjazd studyjny  do Republiki Irlandii. Podczas wyjazdu zaprezentowane zostaną praktyczne przykłady gospodarowania w siedliskach łąkowych łączące dochodowość produkcji z wymogami ochrony bioróżnorodności, w tym na siedliskach kserotermicznych, których warunkiem utrzymania jest właściwie zorganizowany wypas. Podczas wyjazdu uczestnicy zdobędą praktyczną wiedzę z zakresu innowacyjnych sposobów i metod wypasu zwierząt w oparciu o trwałe użytki zielone. Uczestnicy dowiedzą się, jak podjąć proste i praktyczne działania, takie jak np. liniowe siedliska różnorodności biologicznej, aby przyczynić się do utrzymania bioróżnorodności w gospodarstwie. Uczestnicy wyjazdu zapoznają się ze współpracą służb ochrony przyrody z producentami rolnymi oraz wypracowanymi w Irlandii praktykami  stosowanymi na TUZ pod kątem możliwości ich adaptacji do warunków krajowych w aspekcie produkcyjnym i ochrony bioróżnorodności, które są możliwe w ramach wsparcia Wspólnej Polityki Rolnej 2023-2027. W tym celu planuje się wizytę w oddziałach Teagasc (irlandzka jednostka prowadząca działalność badawczą, doradczą i edukacyjną), gospodarstwach indywidualnych, miejscach ochrony przyrody, firmach / instytucjach prowadzących działalność na rzecz rolnictwa. Podczas wyjazdu zebrany zostanie materiał dokumentacyjny do przygotowania filmu edukacyjnego i opracowania publikacji w formie broszury, które zostaną opublikowane na stronie internetowej CDR oraz SIR/KSOW+ (materiał dostępny będzie również na kanale YouTube CDR)</t>
  </si>
  <si>
    <t>MRiRW, MS, RDOŚ, przedstawiciele doradztwa rolniczego, jednostki naukowe ITP- Falenty, UP- Poznań, producenci rolni, eksperci przyrodniczy, Urząd Marszałkowski, mieszkańcy obszarów wiejskich, osoby i instytucje zainteresowane tematem</t>
  </si>
  <si>
    <t>Przedmiotem realizacji operacji jest organizacja 1 konferencji oraz krajowego wyjazdu studyjnego, dotyczących nowych rozwiązań i dobrych praktyk z tematyki ogrodniczej. Wyjazd studyjny zostanie zorganizowany do podmiotu, w którym zostały wdrożone dobre praktyki i nowatorskie rozwiązania z zakresu ogrodnictwa. Konferencja będzie połączona bezpośrednio z wyjazdem studyjnym i wszyscy uczestnicy konferencji będą również uczestnikami wyjazdu studyjnego.</t>
  </si>
  <si>
    <t>W ramach operacji zostaną zrealizowane 3 szkolenia stacjonarne 1-dniowe, w grupach 100 osobowych (razem 300 osób). Na szkoleniach uczestnicy poszerzą wiedzę z zakresu nowych rozwiązań z dziedziny biologizacji rolnictwa tj. ochrona oraz nawożenie roślin.  Wszyscy uczestnicy szkolenia otrzymają materiały szkoleniowe w formie on-line.</t>
  </si>
  <si>
    <t>spotkania / uczestnictwo w wydarzeniach zewnętrznych</t>
  </si>
  <si>
    <t>Przedmiotem operacji jest opracowanie i wydanie broszury stanowiącej kompendium wiedzy  na temat innowacyjnych zastosowań produktów pszczelich oraz ich korzyści dla zdrowia, urody, środowiska i przemysłu spożywczego. Broszura będzie wydana w wersji elektronicznej - udostępnionej na stronie internetowej Opolskiego ODR, oraz w wersji papierowej, której nakład będzie dystrybuowany podczas wydarzeń skierowanych do pszczelarzy, w tym podczas wystaw i targów, w ramach których Ośrodek będzie organizował stoiska informacyjno-promocyjne.</t>
  </si>
  <si>
    <t xml:space="preserve">Przedmiotem operacji będzie realizacja szeregu form, które  w branży rolniczej mogą stanowić ważne wydarzenie dla rolników, przedsiębiorców i naukowców, pomagając im poznać najnowsze trendy i technologie w rolnictwie oraz nawiązać kontakty biznesowe w tej dynamicznej dziedzinie. Operacja pozwoli na wymianę  fachowej wiedzy oraz dobrych praktyk w zakresie innowacji w przetwórstwie rolno-spożywczym oraz skracania łańcucha dostaw żywności. Taka wystawa może przyciągnąć uwagę rolników, producentów, przedsiębiorców oraz osób zainteresowanych rozwojem rolnictwa, a także przyczynić się do wdrażania innowacji w rolnictwie i na obszarach wiejskich w przyszłości. Pokazy w zakresie przetwórstwa płodów rolnych, i wymiana wiedzy z wystawcami (realizującymi pokazy) może przyczynić się do zwiększenia dochodowości gospodarstw rolnych poprzez wdrożenie sprzedaży bezpośredniej przetworzonych produktów wyprodukowanych w tych gospodarstwach. </t>
  </si>
  <si>
    <t xml:space="preserve">Załącznik nr 1 do uchwały nr 77 grupy roboczej do spraw Krajowej Sieci Obszarów Wiejskich z dnia 23 stycznia 2024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</si>
</sst>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zł&quot;_-;\-* #,##0.00\ &quot;zł&quot;_-;_-* &quot;-&quot;??\ &quot;zł&quot;_-;_-@_-"/>
    <numFmt numFmtId="43" formatCode="_-* #,##0.00_-;\-* #,##0.00_-;_-* &quot;-&quot;??_-;_-@_-"/>
    <numFmt numFmtId="164" formatCode="_-* #,##0.00\ _z_ł_-;\-* #,##0.00\ _z_ł_-;_-* &quot;-&quot;??\ _z_ł_-;_-@_-"/>
    <numFmt numFmtId="165" formatCode="#,##0\ _z_ł"/>
    <numFmt numFmtId="166" formatCode="_(* #,##0.00_);_(* \(#,##0.00\);_(* &quot;-&quot;??_);_(@_)"/>
    <numFmt numFmtId="167" formatCode="#,##0.00\ _z_ł"/>
    <numFmt numFmtId="168" formatCode="#,##0.00\ &quot;zł&quot;"/>
    <numFmt numFmtId="169" formatCode="#,##0\ [$zł-415]"/>
    <numFmt numFmtId="170" formatCode="#,##0.00_ ;\-#,##0.00\ "/>
  </numFmts>
  <fonts count="72">
    <font>
      <sz val="11"/>
      <color theme="1"/>
      <name val="Calibri"/>
      <family val="2"/>
      <charset val="238"/>
      <scheme val="minor"/>
    </font>
    <font>
      <b/>
      <sz val="11"/>
      <color theme="1"/>
      <name val="Calibri"/>
      <family val="2"/>
      <charset val="238"/>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2"/>
      <color theme="1"/>
      <name val="Times New Roman"/>
      <family val="1"/>
      <charset val="238"/>
    </font>
    <font>
      <sz val="8"/>
      <color theme="1"/>
      <name val="Calibri"/>
      <family val="2"/>
      <charset val="238"/>
      <scheme val="minor"/>
    </font>
    <font>
      <sz val="11"/>
      <color theme="1"/>
      <name val="Calibri"/>
      <family val="2"/>
      <charset val="238"/>
      <scheme val="minor"/>
    </font>
    <font>
      <sz val="11"/>
      <color rgb="FFFF0000"/>
      <name val="Calibri"/>
      <family val="2"/>
      <charset val="238"/>
      <scheme val="minor"/>
    </font>
    <font>
      <sz val="11"/>
      <name val="Calibri"/>
      <family val="2"/>
      <charset val="238"/>
    </font>
    <font>
      <sz val="11"/>
      <color rgb="FF000000"/>
      <name val="Calibri"/>
      <family val="2"/>
      <charset val="238"/>
    </font>
    <font>
      <sz val="11"/>
      <color theme="1"/>
      <name val="Czcionka tekstu podstawowego"/>
      <family val="2"/>
      <charset val="238"/>
    </font>
    <font>
      <sz val="11"/>
      <color rgb="FF9C5700"/>
      <name val="Calibri"/>
      <family val="2"/>
      <charset val="238"/>
      <scheme val="minor"/>
    </font>
    <font>
      <sz val="11"/>
      <color theme="1"/>
      <name val="Calibri"/>
      <family val="2"/>
      <scheme val="minor"/>
    </font>
    <font>
      <sz val="11"/>
      <color indexed="8"/>
      <name val="Calibri"/>
      <family val="2"/>
      <charset val="238"/>
      <scheme val="minor"/>
    </font>
    <font>
      <b/>
      <sz val="11"/>
      <name val="Calibri"/>
      <family val="2"/>
      <charset val="238"/>
      <scheme val="minor"/>
    </font>
    <font>
      <b/>
      <i/>
      <sz val="11"/>
      <name val="Calibri"/>
      <family val="2"/>
      <charset val="238"/>
      <scheme val="minor"/>
    </font>
    <font>
      <sz val="11"/>
      <color indexed="8"/>
      <name val="Calibri"/>
      <family val="2"/>
      <charset val="238"/>
    </font>
    <font>
      <sz val="10"/>
      <color theme="1"/>
      <name val="Calibri"/>
      <family val="2"/>
    </font>
    <font>
      <sz val="10"/>
      <color theme="1"/>
      <name val="Calibri"/>
      <family val="2"/>
      <scheme val="minor"/>
    </font>
    <font>
      <sz val="10"/>
      <name val="Calibri"/>
      <family val="2"/>
      <scheme val="minor"/>
    </font>
    <font>
      <sz val="12"/>
      <name val="Calibri"/>
      <family val="2"/>
      <scheme val="minor"/>
    </font>
    <font>
      <sz val="12"/>
      <name val="Calibri"/>
      <family val="2"/>
      <charset val="238"/>
      <scheme val="minor"/>
    </font>
    <font>
      <sz val="11"/>
      <name val="Calibri"/>
      <family val="2"/>
      <scheme val="minor"/>
    </font>
    <font>
      <sz val="12"/>
      <color theme="1"/>
      <name val="Calibri"/>
      <family val="2"/>
      <charset val="238"/>
      <scheme val="minor"/>
    </font>
    <font>
      <b/>
      <i/>
      <sz val="14"/>
      <name val="Calibri"/>
      <family val="2"/>
      <charset val="238"/>
      <scheme val="minor"/>
    </font>
    <font>
      <b/>
      <sz val="14"/>
      <color theme="1"/>
      <name val="Calibri"/>
      <family val="2"/>
      <charset val="238"/>
      <scheme val="minor"/>
    </font>
    <font>
      <b/>
      <sz val="10"/>
      <color theme="1"/>
      <name val="Calibri"/>
      <family val="2"/>
      <charset val="238"/>
      <scheme val="minor"/>
    </font>
    <font>
      <sz val="10"/>
      <name val="Calibri"/>
      <family val="2"/>
      <charset val="238"/>
      <scheme val="minor"/>
    </font>
    <font>
      <sz val="9"/>
      <name val="Calibri"/>
      <family val="2"/>
      <charset val="238"/>
      <scheme val="minor"/>
    </font>
    <font>
      <sz val="8"/>
      <name val="Calibri"/>
      <family val="2"/>
      <charset val="238"/>
      <scheme val="minor"/>
    </font>
    <font>
      <b/>
      <sz val="11"/>
      <name val="Calibri"/>
      <family val="2"/>
      <charset val="238"/>
    </font>
    <font>
      <sz val="12"/>
      <color theme="1"/>
      <name val="Calibri"/>
      <family val="2"/>
      <scheme val="minor"/>
    </font>
    <font>
      <sz val="12"/>
      <name val="Calibri"/>
      <family val="2"/>
    </font>
    <font>
      <i/>
      <sz val="10"/>
      <color theme="1"/>
      <name val="Calibri"/>
      <family val="2"/>
      <charset val="238"/>
      <scheme val="minor"/>
    </font>
    <font>
      <sz val="11"/>
      <name val="Calibri"/>
      <family val="2"/>
    </font>
    <font>
      <sz val="11"/>
      <color theme="1"/>
      <name val="Berlin Sans FB"/>
      <family val="2"/>
    </font>
    <font>
      <sz val="11"/>
      <color theme="1"/>
      <name val="Calibri"/>
      <family val="2"/>
      <charset val="238"/>
    </font>
    <font>
      <sz val="10"/>
      <color theme="1"/>
      <name val="Calibri"/>
      <family val="2"/>
      <charset val="238"/>
    </font>
    <font>
      <sz val="11"/>
      <color indexed="8"/>
      <name val="Calibri"/>
      <family val="2"/>
    </font>
    <font>
      <sz val="9"/>
      <color theme="1"/>
      <name val="Calibri"/>
      <family val="2"/>
      <charset val="238"/>
      <scheme val="minor"/>
    </font>
    <font>
      <sz val="11"/>
      <color rgb="FF00B050"/>
      <name val="Calibri"/>
      <family val="2"/>
      <charset val="238"/>
      <scheme val="minor"/>
    </font>
    <font>
      <sz val="11"/>
      <color indexed="8"/>
      <name val="Calibri"/>
      <family val="2"/>
      <scheme val="minor"/>
    </font>
    <font>
      <sz val="11"/>
      <color theme="1"/>
      <name val="Arial"/>
      <family val="2"/>
      <charset val="238"/>
    </font>
    <font>
      <sz val="11"/>
      <color rgb="FFC00000"/>
      <name val="Calibri"/>
      <family val="2"/>
      <charset val="238"/>
      <scheme val="minor"/>
    </font>
    <font>
      <sz val="11"/>
      <color rgb="FFFF0000"/>
      <name val="Calibri"/>
      <family val="2"/>
      <scheme val="minor"/>
    </font>
    <font>
      <strike/>
      <sz val="11"/>
      <name val="Calibri"/>
      <family val="2"/>
      <scheme val="minor"/>
    </font>
    <font>
      <b/>
      <sz val="14"/>
      <color theme="1"/>
      <name val="Calibri"/>
      <family val="2"/>
      <charset val="238"/>
    </font>
    <font>
      <b/>
      <sz val="11"/>
      <color rgb="FF000000"/>
      <name val="Calibri"/>
      <family val="2"/>
      <charset val="238"/>
    </font>
    <font>
      <b/>
      <sz val="11"/>
      <color theme="1"/>
      <name val="Calibri"/>
      <family val="2"/>
      <charset val="238"/>
    </font>
    <font>
      <sz val="10"/>
      <name val="Arial"/>
      <family val="2"/>
      <charset val="238"/>
    </font>
    <font>
      <sz val="12"/>
      <color rgb="FF000000"/>
      <name val="Calibri"/>
      <family val="2"/>
      <charset val="238"/>
    </font>
    <font>
      <b/>
      <sz val="12"/>
      <color theme="1"/>
      <name val="Calibri"/>
      <family val="2"/>
      <charset val="238"/>
    </font>
    <font>
      <sz val="12"/>
      <color theme="1"/>
      <name val="Calibri"/>
      <family val="2"/>
      <charset val="238"/>
    </font>
    <font>
      <b/>
      <sz val="12"/>
      <color rgb="FF000000"/>
      <name val="Calibri"/>
      <family val="2"/>
      <charset val="238"/>
    </font>
    <font>
      <sz val="12"/>
      <color rgb="FF000000"/>
      <name val="Arial"/>
      <family val="2"/>
      <charset val="238"/>
    </font>
    <font>
      <i/>
      <sz val="11"/>
      <color theme="1"/>
      <name val="Calibri"/>
      <family val="2"/>
      <charset val="238"/>
      <scheme val="minor"/>
    </font>
    <font>
      <i/>
      <sz val="11"/>
      <name val="Calibri"/>
      <family val="2"/>
      <scheme val="minor"/>
    </font>
    <font>
      <sz val="11"/>
      <color rgb="FF000000"/>
      <name val="Calibri"/>
      <family val="2"/>
      <charset val="238"/>
      <scheme val="minor"/>
    </font>
    <font>
      <b/>
      <sz val="18"/>
      <name val="Calibri"/>
      <family val="2"/>
      <charset val="238"/>
      <scheme val="minor"/>
    </font>
    <font>
      <sz val="14"/>
      <color theme="1"/>
      <name val="Calibri"/>
      <family val="2"/>
      <charset val="238"/>
      <scheme val="minor"/>
    </font>
    <font>
      <sz val="14"/>
      <name val="Calibri"/>
      <family val="2"/>
      <charset val="238"/>
      <scheme val="minor"/>
    </font>
    <font>
      <sz val="10"/>
      <name val="Arial CE"/>
      <charset val="238"/>
    </font>
    <font>
      <b/>
      <sz val="12"/>
      <name val="Calibri"/>
      <family val="2"/>
      <charset val="238"/>
      <scheme val="minor"/>
    </font>
    <font>
      <sz val="12"/>
      <color rgb="FFFF0000"/>
      <name val="Calibri"/>
      <family val="2"/>
      <charset val="238"/>
      <scheme val="minor"/>
    </font>
    <font>
      <b/>
      <u/>
      <sz val="11"/>
      <name val="Calibri"/>
      <family val="2"/>
      <charset val="238"/>
      <scheme val="minor"/>
    </font>
    <font>
      <b/>
      <u/>
      <sz val="11"/>
      <color theme="1"/>
      <name val="Calibri"/>
      <family val="2"/>
      <charset val="238"/>
      <scheme val="minor"/>
    </font>
    <font>
      <sz val="11"/>
      <color theme="1"/>
      <name val="Calibri"/>
      <family val="2"/>
    </font>
    <font>
      <b/>
      <sz val="11"/>
      <color theme="1"/>
      <name val="Calibri"/>
      <family val="2"/>
      <scheme val="minor"/>
    </font>
    <font>
      <sz val="9"/>
      <color theme="1"/>
      <name val="Calibri"/>
      <family val="2"/>
      <scheme val="minor"/>
    </font>
  </fonts>
  <fills count="15">
    <fill>
      <patternFill patternType="none"/>
    </fill>
    <fill>
      <patternFill patternType="gray125"/>
    </fill>
    <fill>
      <patternFill patternType="solid">
        <fgColor indexed="50"/>
        <bgColor indexed="64"/>
      </patternFill>
    </fill>
    <fill>
      <patternFill patternType="solid">
        <fgColor rgb="FF92D050"/>
        <bgColor indexed="64"/>
      </patternFill>
    </fill>
    <fill>
      <patternFill patternType="solid">
        <fgColor theme="0"/>
        <bgColor indexed="64"/>
      </patternFill>
    </fill>
    <fill>
      <patternFill patternType="solid">
        <fgColor rgb="FFFFEB9C"/>
      </patternFill>
    </fill>
    <fill>
      <patternFill patternType="solid">
        <fgColor theme="9" tint="0.59999389629810485"/>
        <bgColor indexed="64"/>
      </patternFill>
    </fill>
    <fill>
      <patternFill patternType="solid">
        <fgColor theme="0"/>
        <bgColor theme="0"/>
      </patternFill>
    </fill>
    <fill>
      <patternFill patternType="solid">
        <fgColor theme="0"/>
        <bgColor rgb="FFFFFFFF"/>
      </patternFill>
    </fill>
    <fill>
      <patternFill patternType="solid">
        <fgColor rgb="FFFFFFFF"/>
        <bgColor rgb="FF000000"/>
      </patternFill>
    </fill>
    <fill>
      <patternFill patternType="solid">
        <fgColor rgb="FFFFFFFF"/>
        <bgColor rgb="FFFFFFFF"/>
      </patternFill>
    </fill>
    <fill>
      <patternFill patternType="solid">
        <fgColor rgb="FF99CC00"/>
        <bgColor rgb="FF99CC00"/>
      </patternFill>
    </fill>
    <fill>
      <patternFill patternType="solid">
        <fgColor rgb="FF92D050"/>
        <bgColor rgb="FF92D050"/>
      </patternFill>
    </fill>
    <fill>
      <patternFill patternType="solid">
        <fgColor rgb="FFFFFF99"/>
        <bgColor indexed="64"/>
      </patternFill>
    </fill>
    <fill>
      <patternFill patternType="solid">
        <fgColor rgb="FFFFFF66"/>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s>
  <cellStyleXfs count="14">
    <xf numFmtId="0" fontId="0" fillId="0" borderId="0"/>
    <xf numFmtId="166" fontId="9" fillId="0" borderId="0" applyFont="0" applyFill="0" applyBorder="0" applyAlignment="0" applyProtection="0"/>
    <xf numFmtId="0" fontId="12" fillId="0" borderId="0"/>
    <xf numFmtId="0" fontId="9" fillId="0" borderId="0"/>
    <xf numFmtId="0" fontId="9" fillId="0" borderId="0"/>
    <xf numFmtId="164" fontId="9" fillId="0" borderId="0" applyFont="0" applyFill="0" applyBorder="0" applyAlignment="0" applyProtection="0"/>
    <xf numFmtId="0" fontId="12" fillId="0" borderId="0"/>
    <xf numFmtId="0" fontId="13" fillId="0" borderId="0"/>
    <xf numFmtId="0" fontId="14" fillId="5" borderId="0" applyNumberFormat="0" applyBorder="0" applyAlignment="0" applyProtection="0"/>
    <xf numFmtId="0" fontId="15" fillId="0" borderId="0"/>
    <xf numFmtId="0" fontId="15" fillId="0" borderId="0"/>
    <xf numFmtId="0" fontId="15" fillId="0" borderId="0"/>
    <xf numFmtId="0" fontId="15" fillId="0" borderId="0"/>
    <xf numFmtId="43" fontId="9" fillId="0" borderId="0" applyFont="0" applyFill="0" applyBorder="0" applyAlignment="0" applyProtection="0"/>
  </cellStyleXfs>
  <cellXfs count="1579">
    <xf numFmtId="0" fontId="0" fillId="0" borderId="0" xfId="0"/>
    <xf numFmtId="0" fontId="0" fillId="0" borderId="0" xfId="0" applyAlignment="1">
      <alignment horizontal="center"/>
    </xf>
    <xf numFmtId="4" fontId="0" fillId="0" borderId="0" xfId="0" applyNumberFormat="1"/>
    <xf numFmtId="0" fontId="1" fillId="0" borderId="0" xfId="0" applyFont="1"/>
    <xf numFmtId="1" fontId="4" fillId="2" borderId="3" xfId="0" applyNumberFormat="1" applyFont="1" applyFill="1" applyBorder="1" applyAlignment="1">
      <alignment horizontal="center" vertical="center" wrapText="1"/>
    </xf>
    <xf numFmtId="0" fontId="7" fillId="0" borderId="0" xfId="0" applyFont="1"/>
    <xf numFmtId="0" fontId="8" fillId="0" borderId="0" xfId="0" applyFont="1" applyAlignment="1">
      <alignment horizontal="justify" vertical="center"/>
    </xf>
    <xf numFmtId="0" fontId="3" fillId="4"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3" fillId="4" borderId="3" xfId="0" applyFont="1" applyFill="1" applyBorder="1" applyAlignment="1">
      <alignment horizontal="center" vertical="center"/>
    </xf>
    <xf numFmtId="49" fontId="3" fillId="4" borderId="3"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lignment horizontal="center" vertical="center" wrapText="1"/>
    </xf>
    <xf numFmtId="0" fontId="2" fillId="0" borderId="0" xfId="9" applyFont="1" applyAlignment="1">
      <alignment horizontal="left"/>
    </xf>
    <xf numFmtId="0" fontId="15" fillId="0" borderId="0" xfId="9"/>
    <xf numFmtId="0" fontId="3" fillId="0" borderId="0" xfId="9" applyFont="1"/>
    <xf numFmtId="0" fontId="15" fillId="0" borderId="0" xfId="9" applyAlignment="1">
      <alignment horizontal="center"/>
    </xf>
    <xf numFmtId="4" fontId="15" fillId="0" borderId="0" xfId="9" applyNumberFormat="1"/>
    <xf numFmtId="0" fontId="1" fillId="0" borderId="0" xfId="9" applyFont="1"/>
    <xf numFmtId="0" fontId="4" fillId="2" borderId="3" xfId="9" applyFont="1" applyFill="1" applyBorder="1" applyAlignment="1">
      <alignment horizontal="center" vertical="center" wrapText="1"/>
    </xf>
    <xf numFmtId="1" fontId="4" fillId="2" borderId="3" xfId="9" applyNumberFormat="1" applyFont="1" applyFill="1" applyBorder="1" applyAlignment="1">
      <alignment horizontal="center" vertical="center" wrapText="1"/>
    </xf>
    <xf numFmtId="0" fontId="4" fillId="2" borderId="3" xfId="9" applyFont="1" applyFill="1" applyBorder="1" applyAlignment="1">
      <alignment horizontal="center" vertical="center"/>
    </xf>
    <xf numFmtId="0" fontId="5" fillId="2" borderId="3" xfId="9" applyFont="1" applyFill="1" applyBorder="1" applyAlignment="1">
      <alignment horizontal="center" vertical="center"/>
    </xf>
    <xf numFmtId="4" fontId="4" fillId="2" borderId="3" xfId="9" applyNumberFormat="1" applyFont="1" applyFill="1" applyBorder="1" applyAlignment="1">
      <alignment horizontal="center" vertical="center" wrapText="1"/>
    </xf>
    <xf numFmtId="3" fontId="0" fillId="4" borderId="3" xfId="0" applyNumberFormat="1" applyFill="1" applyBorder="1" applyAlignment="1">
      <alignment horizontal="center" vertical="center"/>
    </xf>
    <xf numFmtId="0" fontId="0" fillId="3" borderId="3" xfId="0" applyFill="1" applyBorder="1" applyAlignment="1">
      <alignment horizontal="center" vertical="center"/>
    </xf>
    <xf numFmtId="0" fontId="0" fillId="4" borderId="3" xfId="0" applyFill="1" applyBorder="1" applyAlignment="1">
      <alignment horizontal="center" vertical="center"/>
    </xf>
    <xf numFmtId="0" fontId="0" fillId="4" borderId="0" xfId="0" applyFill="1"/>
    <xf numFmtId="0" fontId="15" fillId="0" borderId="3" xfId="9" applyBorder="1" applyAlignment="1">
      <alignment horizontal="center" vertical="center"/>
    </xf>
    <xf numFmtId="0" fontId="15" fillId="4" borderId="3" xfId="9" applyFill="1" applyBorder="1" applyAlignment="1">
      <alignment horizontal="center" vertical="center"/>
    </xf>
    <xf numFmtId="0" fontId="0" fillId="6" borderId="3" xfId="0" applyFill="1" applyBorder="1" applyAlignment="1">
      <alignment horizontal="center"/>
    </xf>
    <xf numFmtId="2" fontId="0" fillId="6" borderId="3" xfId="0" applyNumberFormat="1" applyFill="1" applyBorder="1" applyAlignment="1">
      <alignment horizontal="center"/>
    </xf>
    <xf numFmtId="0" fontId="0" fillId="6" borderId="3" xfId="0" applyFill="1" applyBorder="1"/>
    <xf numFmtId="0" fontId="0" fillId="4" borderId="3" xfId="0" applyFill="1" applyBorder="1" applyAlignment="1">
      <alignment horizontal="center"/>
    </xf>
    <xf numFmtId="4" fontId="0" fillId="4" borderId="3" xfId="0" applyNumberFormat="1" applyFill="1" applyBorder="1"/>
    <xf numFmtId="0" fontId="0" fillId="0" borderId="3" xfId="0" applyBorder="1" applyAlignment="1">
      <alignment horizontal="center"/>
    </xf>
    <xf numFmtId="4" fontId="0" fillId="0" borderId="3" xfId="0" applyNumberFormat="1" applyBorder="1"/>
    <xf numFmtId="4" fontId="3" fillId="0" borderId="3" xfId="0" applyNumberFormat="1" applyFont="1" applyBorder="1"/>
    <xf numFmtId="4" fontId="3" fillId="4" borderId="3" xfId="0" applyNumberFormat="1" applyFont="1" applyFill="1" applyBorder="1"/>
    <xf numFmtId="0" fontId="0" fillId="6" borderId="3" xfId="0" applyFill="1" applyBorder="1" applyAlignment="1">
      <alignment wrapText="1"/>
    </xf>
    <xf numFmtId="0" fontId="1" fillId="6" borderId="3" xfId="0" applyFont="1" applyFill="1" applyBorder="1"/>
    <xf numFmtId="0" fontId="1" fillId="0" borderId="3" xfId="0" applyFont="1" applyBorder="1" applyAlignment="1">
      <alignment horizontal="center"/>
    </xf>
    <xf numFmtId="4" fontId="1" fillId="0" borderId="3" xfId="0" applyNumberFormat="1" applyFont="1" applyBorder="1" applyAlignment="1">
      <alignment horizontal="right"/>
    </xf>
    <xf numFmtId="0" fontId="17" fillId="0" borderId="0" xfId="0" applyFont="1" applyAlignment="1">
      <alignment horizontal="left"/>
    </xf>
    <xf numFmtId="0" fontId="3" fillId="0" borderId="0" xfId="0" applyFont="1"/>
    <xf numFmtId="0" fontId="1" fillId="0" borderId="0" xfId="0" applyFont="1" applyAlignment="1">
      <alignment horizontal="center"/>
    </xf>
    <xf numFmtId="0" fontId="19" fillId="2" borderId="3" xfId="0" applyFont="1" applyFill="1" applyBorder="1" applyAlignment="1">
      <alignment horizontal="center" vertical="center" wrapText="1"/>
    </xf>
    <xf numFmtId="4" fontId="19" fillId="2" borderId="3" xfId="0" applyNumberFormat="1" applyFont="1" applyFill="1" applyBorder="1" applyAlignment="1">
      <alignment horizontal="center" vertical="center" wrapText="1"/>
    </xf>
    <xf numFmtId="0" fontId="19" fillId="2" borderId="6" xfId="0" applyFont="1" applyFill="1" applyBorder="1" applyAlignment="1">
      <alignment horizontal="center" vertical="center"/>
    </xf>
    <xf numFmtId="0" fontId="19" fillId="2" borderId="6" xfId="0" applyFont="1" applyFill="1" applyBorder="1" applyAlignment="1">
      <alignment horizontal="center" vertical="center" wrapText="1"/>
    </xf>
    <xf numFmtId="0" fontId="11" fillId="2" borderId="6" xfId="0" applyFont="1" applyFill="1" applyBorder="1" applyAlignment="1">
      <alignment horizontal="center" vertical="center"/>
    </xf>
    <xf numFmtId="1" fontId="19" fillId="2" borderId="3" xfId="0"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49" fontId="3" fillId="0" borderId="3" xfId="0" applyNumberFormat="1" applyFont="1" applyBorder="1" applyAlignment="1">
      <alignment horizontal="center" vertical="center" wrapText="1"/>
    </xf>
    <xf numFmtId="17" fontId="3" fillId="0" borderId="3" xfId="0" applyNumberFormat="1" applyFont="1" applyBorder="1" applyAlignment="1">
      <alignment horizontal="center" vertical="center" wrapText="1"/>
    </xf>
    <xf numFmtId="2" fontId="3" fillId="0" borderId="3" xfId="0" applyNumberFormat="1" applyFont="1" applyBorder="1" applyAlignment="1">
      <alignment horizontal="center" vertical="center"/>
    </xf>
    <xf numFmtId="4" fontId="3" fillId="0" borderId="3" xfId="0" applyNumberFormat="1" applyFont="1" applyBorder="1" applyAlignment="1">
      <alignment horizontal="center" vertical="center"/>
    </xf>
    <xf numFmtId="2" fontId="3" fillId="0" borderId="3" xfId="0" applyNumberFormat="1" applyFont="1" applyBorder="1" applyAlignment="1">
      <alignment horizontal="center" vertical="center" wrapText="1"/>
    </xf>
    <xf numFmtId="0" fontId="19" fillId="0" borderId="3" xfId="0" applyFont="1" applyBorder="1" applyAlignment="1">
      <alignment horizontal="center" vertical="center" wrapText="1"/>
    </xf>
    <xf numFmtId="49" fontId="19" fillId="0" borderId="3" xfId="0" applyNumberFormat="1" applyFont="1" applyBorder="1" applyAlignment="1">
      <alignment horizontal="center" vertical="center" wrapText="1"/>
    </xf>
    <xf numFmtId="0" fontId="0" fillId="3" borderId="3" xfId="0" applyFill="1" applyBorder="1" applyAlignment="1">
      <alignment horizontal="center"/>
    </xf>
    <xf numFmtId="164" fontId="0" fillId="0" borderId="3" xfId="0" applyNumberFormat="1" applyBorder="1" applyAlignment="1">
      <alignment horizontal="center"/>
    </xf>
    <xf numFmtId="4" fontId="3" fillId="4" borderId="3" xfId="0" applyNumberFormat="1" applyFont="1" applyFill="1" applyBorder="1" applyAlignment="1">
      <alignment horizontal="center" vertical="center"/>
    </xf>
    <xf numFmtId="0" fontId="1" fillId="0" borderId="0" xfId="9" applyFont="1" applyAlignment="1">
      <alignment horizontal="center"/>
    </xf>
    <xf numFmtId="0" fontId="20" fillId="2" borderId="3" xfId="9" applyFont="1" applyFill="1" applyBorder="1" applyAlignment="1">
      <alignment horizontal="center" vertical="center"/>
    </xf>
    <xf numFmtId="0" fontId="20" fillId="2" borderId="3" xfId="9" applyFont="1" applyFill="1" applyBorder="1" applyAlignment="1">
      <alignment horizontal="center" vertical="center" wrapText="1"/>
    </xf>
    <xf numFmtId="4" fontId="20" fillId="2" borderId="3" xfId="9" applyNumberFormat="1" applyFont="1" applyFill="1" applyBorder="1" applyAlignment="1">
      <alignment horizontal="center" vertical="center" wrapText="1"/>
    </xf>
    <xf numFmtId="1" fontId="20" fillId="2" borderId="3" xfId="9" applyNumberFormat="1" applyFont="1" applyFill="1" applyBorder="1" applyAlignment="1">
      <alignment horizontal="center" vertical="center" wrapText="1"/>
    </xf>
    <xf numFmtId="0" fontId="20" fillId="4" borderId="3" xfId="9" applyFont="1" applyFill="1" applyBorder="1" applyAlignment="1">
      <alignment horizontal="center" vertical="center" wrapText="1"/>
    </xf>
    <xf numFmtId="0" fontId="20" fillId="4" borderId="3" xfId="9" applyFont="1" applyFill="1" applyBorder="1" applyAlignment="1">
      <alignment horizontal="center" vertical="center"/>
    </xf>
    <xf numFmtId="4" fontId="20" fillId="4" borderId="3" xfId="9" applyNumberFormat="1" applyFont="1" applyFill="1" applyBorder="1" applyAlignment="1">
      <alignment horizontal="center" vertical="center" wrapText="1"/>
    </xf>
    <xf numFmtId="0" fontId="21" fillId="4" borderId="3" xfId="9" applyFont="1" applyFill="1" applyBorder="1" applyAlignment="1">
      <alignment horizontal="center" vertical="center" wrapText="1"/>
    </xf>
    <xf numFmtId="0" fontId="15" fillId="4" borderId="0" xfId="9" applyFill="1"/>
    <xf numFmtId="0" fontId="22" fillId="4" borderId="0" xfId="9" applyFont="1" applyFill="1" applyAlignment="1">
      <alignment horizontal="center" vertical="center" wrapText="1"/>
    </xf>
    <xf numFmtId="0" fontId="23" fillId="4" borderId="3" xfId="0" applyFont="1" applyFill="1" applyBorder="1" applyAlignment="1">
      <alignment horizontal="center" vertical="center" wrapText="1"/>
    </xf>
    <xf numFmtId="0" fontId="23" fillId="4" borderId="3" xfId="0" applyFont="1" applyFill="1" applyBorder="1" applyAlignment="1">
      <alignment horizontal="center" vertical="center"/>
    </xf>
    <xf numFmtId="49" fontId="23" fillId="4" borderId="3" xfId="0" applyNumberFormat="1"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3" xfId="0" applyFont="1" applyFill="1" applyBorder="1" applyAlignment="1">
      <alignment horizontal="center" vertical="center"/>
    </xf>
    <xf numFmtId="49" fontId="25" fillId="4" borderId="3" xfId="0" applyNumberFormat="1" applyFont="1" applyFill="1" applyBorder="1" applyAlignment="1">
      <alignment horizontal="center" vertical="center" wrapText="1"/>
    </xf>
    <xf numFmtId="167" fontId="0" fillId="4" borderId="3" xfId="0" applyNumberFormat="1" applyFill="1" applyBorder="1" applyAlignment="1">
      <alignment horizontal="center" vertical="center"/>
    </xf>
    <xf numFmtId="0" fontId="15" fillId="4" borderId="2" xfId="9" applyFill="1" applyBorder="1" applyAlignment="1">
      <alignment horizontal="center" vertical="center" wrapText="1"/>
    </xf>
    <xf numFmtId="0" fontId="25" fillId="4" borderId="2" xfId="9" applyFont="1" applyFill="1" applyBorder="1" applyAlignment="1">
      <alignment horizontal="center" vertical="center"/>
    </xf>
    <xf numFmtId="0" fontId="15" fillId="4" borderId="2" xfId="9" applyFill="1" applyBorder="1" applyAlignment="1">
      <alignment horizontal="center" vertical="center"/>
    </xf>
    <xf numFmtId="0" fontId="15" fillId="4" borderId="3" xfId="9" applyFill="1" applyBorder="1" applyAlignment="1">
      <alignment horizontal="center" vertical="center" wrapText="1"/>
    </xf>
    <xf numFmtId="0" fontId="25" fillId="4" borderId="3" xfId="9" applyFont="1" applyFill="1" applyBorder="1" applyAlignment="1">
      <alignment horizontal="center" vertical="center" wrapText="1"/>
    </xf>
    <xf numFmtId="0" fontId="25" fillId="4" borderId="2" xfId="9" applyFont="1" applyFill="1" applyBorder="1" applyAlignment="1">
      <alignment horizontal="center" vertical="center" wrapText="1"/>
    </xf>
    <xf numFmtId="0" fontId="25" fillId="4" borderId="2" xfId="9" applyFont="1" applyFill="1" applyBorder="1" applyAlignment="1">
      <alignment vertical="center" wrapText="1"/>
    </xf>
    <xf numFmtId="168" fontId="15" fillId="4" borderId="2" xfId="9" applyNumberFormat="1" applyFill="1" applyBorder="1" applyAlignment="1">
      <alignment horizontal="center" vertical="center"/>
    </xf>
    <xf numFmtId="3" fontId="15" fillId="4" borderId="3" xfId="9" applyNumberFormat="1" applyFill="1" applyBorder="1" applyAlignment="1">
      <alignment horizontal="center" vertical="center"/>
    </xf>
    <xf numFmtId="0" fontId="25" fillId="4" borderId="6" xfId="9" applyFont="1" applyFill="1" applyBorder="1" applyAlignment="1">
      <alignment horizontal="center" vertical="center" wrapText="1"/>
    </xf>
    <xf numFmtId="0" fontId="15" fillId="4" borderId="2" xfId="9" applyFill="1" applyBorder="1" applyAlignment="1">
      <alignment horizontal="center"/>
    </xf>
    <xf numFmtId="4" fontId="15" fillId="4" borderId="2" xfId="9" applyNumberFormat="1" applyFill="1" applyBorder="1" applyAlignment="1">
      <alignment horizontal="center" vertical="center"/>
    </xf>
    <xf numFmtId="0" fontId="2" fillId="0" borderId="0" xfId="0" applyFont="1" applyAlignment="1">
      <alignment horizontal="left"/>
    </xf>
    <xf numFmtId="0" fontId="0" fillId="0" borderId="0" xfId="0" applyAlignment="1">
      <alignment vertical="center"/>
    </xf>
    <xf numFmtId="3" fontId="3" fillId="0" borderId="3" xfId="0" applyNumberFormat="1" applyFont="1" applyBorder="1" applyAlignment="1">
      <alignment horizontal="center" vertical="center" wrapText="1"/>
    </xf>
    <xf numFmtId="0" fontId="6" fillId="0" borderId="0" xfId="0" applyFont="1" applyAlignment="1">
      <alignment horizontal="center"/>
    </xf>
    <xf numFmtId="0" fontId="6" fillId="0" borderId="0" xfId="0" applyFont="1"/>
    <xf numFmtId="0" fontId="6" fillId="0" borderId="0" xfId="0" applyFont="1" applyAlignment="1">
      <alignment wrapText="1"/>
    </xf>
    <xf numFmtId="4" fontId="6" fillId="0" borderId="0" xfId="0" applyNumberFormat="1" applyFont="1"/>
    <xf numFmtId="0" fontId="29" fillId="0" borderId="0" xfId="0" applyFont="1" applyAlignment="1">
      <alignment horizontal="center"/>
    </xf>
    <xf numFmtId="0" fontId="30" fillId="0" borderId="0" xfId="0" applyFont="1" applyAlignment="1">
      <alignment horizontal="center"/>
    </xf>
    <xf numFmtId="0" fontId="30" fillId="0" borderId="0" xfId="0" applyFont="1"/>
    <xf numFmtId="0" fontId="30" fillId="4" borderId="3" xfId="0" applyFont="1" applyFill="1" applyBorder="1" applyAlignment="1">
      <alignment horizontal="center" vertical="center"/>
    </xf>
    <xf numFmtId="0" fontId="30" fillId="4" borderId="2"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6" fillId="4" borderId="0" xfId="0" applyFont="1" applyFill="1" applyAlignment="1">
      <alignment vertical="center"/>
    </xf>
    <xf numFmtId="0" fontId="32" fillId="4" borderId="3" xfId="0" applyFont="1" applyFill="1" applyBorder="1" applyAlignment="1">
      <alignment horizontal="center" vertical="center" wrapText="1"/>
    </xf>
    <xf numFmtId="0" fontId="6" fillId="4" borderId="0" xfId="0" applyFont="1" applyFill="1"/>
    <xf numFmtId="49" fontId="30" fillId="4" borderId="2" xfId="0" applyNumberFormat="1" applyFont="1" applyFill="1" applyBorder="1" applyAlignment="1">
      <alignment horizontal="center" vertical="center" wrapText="1"/>
    </xf>
    <xf numFmtId="49" fontId="30" fillId="4" borderId="3" xfId="0" applyNumberFormat="1" applyFont="1" applyFill="1" applyBorder="1" applyAlignment="1">
      <alignment horizontal="center" vertical="center" wrapText="1"/>
    </xf>
    <xf numFmtId="0" fontId="30" fillId="4" borderId="6" xfId="0" applyFont="1" applyFill="1" applyBorder="1" applyAlignment="1">
      <alignment horizontal="center" vertical="center" wrapText="1"/>
    </xf>
    <xf numFmtId="49" fontId="30" fillId="4" borderId="6" xfId="0" applyNumberFormat="1" applyFont="1" applyFill="1" applyBorder="1" applyAlignment="1">
      <alignment horizontal="center" vertical="center" wrapText="1"/>
    </xf>
    <xf numFmtId="0" fontId="31" fillId="4" borderId="6"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6" fillId="3" borderId="3" xfId="0" applyFont="1" applyFill="1" applyBorder="1" applyAlignment="1">
      <alignment horizontal="center"/>
    </xf>
    <xf numFmtId="0" fontId="6" fillId="3" borderId="3" xfId="0" applyFont="1" applyFill="1" applyBorder="1" applyAlignment="1">
      <alignment horizontal="center" vertical="center" wrapText="1"/>
    </xf>
    <xf numFmtId="0" fontId="6" fillId="0" borderId="3" xfId="0" applyFont="1" applyBorder="1" applyAlignment="1">
      <alignment horizontal="center" vertical="center"/>
    </xf>
    <xf numFmtId="4" fontId="6" fillId="4" borderId="6" xfId="0" applyNumberFormat="1" applyFont="1" applyFill="1" applyBorder="1" applyAlignment="1">
      <alignment horizontal="right" vertical="center"/>
    </xf>
    <xf numFmtId="0" fontId="19" fillId="2" borderId="3" xfId="9" applyFont="1" applyFill="1" applyBorder="1" applyAlignment="1">
      <alignment horizontal="center" vertical="center"/>
    </xf>
    <xf numFmtId="0" fontId="19" fillId="2" borderId="3" xfId="9" applyFont="1" applyFill="1" applyBorder="1" applyAlignment="1">
      <alignment horizontal="center" vertical="center" wrapText="1"/>
    </xf>
    <xf numFmtId="0" fontId="11" fillId="2" borderId="3" xfId="9" applyFont="1" applyFill="1" applyBorder="1" applyAlignment="1">
      <alignment horizontal="center" vertical="center"/>
    </xf>
    <xf numFmtId="4" fontId="19" fillId="2" borderId="3" xfId="9" applyNumberFormat="1" applyFont="1" applyFill="1" applyBorder="1" applyAlignment="1">
      <alignment horizontal="center" vertical="center" wrapText="1"/>
    </xf>
    <xf numFmtId="1" fontId="19" fillId="2" borderId="3" xfId="9" applyNumberFormat="1" applyFont="1" applyFill="1" applyBorder="1" applyAlignment="1">
      <alignment horizontal="center" vertical="center" wrapText="1"/>
    </xf>
    <xf numFmtId="0" fontId="11" fillId="4" borderId="3" xfId="2" applyFont="1" applyFill="1" applyBorder="1" applyAlignment="1">
      <alignment horizontal="center" vertical="center" wrapText="1"/>
    </xf>
    <xf numFmtId="0" fontId="15" fillId="0" borderId="3" xfId="9" applyBorder="1" applyAlignment="1">
      <alignment horizontal="center" vertical="center" wrapText="1"/>
    </xf>
    <xf numFmtId="0" fontId="25" fillId="4" borderId="0" xfId="9" applyFont="1" applyFill="1" applyAlignment="1">
      <alignment vertical="center" wrapText="1"/>
    </xf>
    <xf numFmtId="0" fontId="11" fillId="4" borderId="3" xfId="2" applyFont="1" applyFill="1" applyBorder="1" applyAlignment="1">
      <alignment horizontal="center" vertical="center"/>
    </xf>
    <xf numFmtId="0" fontId="15" fillId="0" borderId="0" xfId="9" applyAlignment="1">
      <alignment horizontal="center" vertical="center" wrapText="1"/>
    </xf>
    <xf numFmtId="0" fontId="15" fillId="0" borderId="0" xfId="9" applyAlignment="1">
      <alignment vertical="center" wrapText="1"/>
    </xf>
    <xf numFmtId="49" fontId="0" fillId="4" borderId="3" xfId="0" applyNumberFormat="1" applyFill="1" applyBorder="1" applyAlignment="1">
      <alignment horizontal="center" vertical="center" wrapText="1"/>
    </xf>
    <xf numFmtId="4" fontId="15" fillId="0" borderId="3" xfId="9" applyNumberFormat="1" applyBorder="1" applyAlignment="1">
      <alignment horizontal="center" vertical="center" wrapText="1"/>
    </xf>
    <xf numFmtId="167" fontId="0" fillId="0" borderId="3" xfId="0" applyNumberFormat="1" applyBorder="1"/>
    <xf numFmtId="0" fontId="15" fillId="0" borderId="3" xfId="9" applyBorder="1"/>
    <xf numFmtId="0" fontId="15" fillId="0" borderId="3" xfId="9" applyBorder="1" applyAlignment="1">
      <alignment horizontal="center" wrapText="1"/>
    </xf>
    <xf numFmtId="0" fontId="0" fillId="0" borderId="3" xfId="0" applyBorder="1"/>
    <xf numFmtId="0" fontId="3" fillId="4" borderId="0" xfId="0" applyFont="1" applyFill="1" applyAlignment="1">
      <alignment horizontal="center" vertical="center" wrapText="1"/>
    </xf>
    <xf numFmtId="0" fontId="15" fillId="0" borderId="0" xfId="9" applyAlignment="1">
      <alignment horizontal="center" vertical="center"/>
    </xf>
    <xf numFmtId="164" fontId="0" fillId="0" borderId="3" xfId="0" applyNumberFormat="1" applyBorder="1" applyAlignment="1">
      <alignment horizontal="center" vertical="center"/>
    </xf>
    <xf numFmtId="0" fontId="26" fillId="3" borderId="3" xfId="0" applyFont="1" applyFill="1" applyBorder="1" applyAlignment="1">
      <alignment horizontal="center"/>
    </xf>
    <xf numFmtId="0" fontId="26" fillId="3" borderId="3" xfId="0" applyFont="1" applyFill="1" applyBorder="1" applyAlignment="1">
      <alignment horizontal="center" vertical="center" wrapText="1"/>
    </xf>
    <xf numFmtId="0" fontId="26" fillId="0" borderId="3" xfId="0" applyFont="1" applyBorder="1" applyAlignment="1">
      <alignment horizontal="center" vertical="center"/>
    </xf>
    <xf numFmtId="4" fontId="24" fillId="0" borderId="3" xfId="0" applyNumberFormat="1" applyFont="1" applyBorder="1" applyAlignment="1">
      <alignment horizontal="center" vertical="center"/>
    </xf>
    <xf numFmtId="164" fontId="26" fillId="0" borderId="3" xfId="0" applyNumberFormat="1" applyFont="1" applyBorder="1" applyAlignment="1">
      <alignment vertical="center"/>
    </xf>
    <xf numFmtId="0" fontId="3" fillId="4" borderId="6" xfId="0" applyFont="1" applyFill="1" applyBorder="1" applyAlignment="1">
      <alignment horizontal="left" vertical="center" wrapText="1"/>
    </xf>
    <xf numFmtId="0" fontId="3" fillId="4" borderId="3" xfId="0" applyFont="1" applyFill="1" applyBorder="1" applyAlignment="1">
      <alignment horizontal="left" vertical="center"/>
    </xf>
    <xf numFmtId="0" fontId="3" fillId="4" borderId="3"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0" borderId="0" xfId="0" applyFont="1" applyAlignment="1">
      <alignment horizontal="left" vertical="top"/>
    </xf>
    <xf numFmtId="0" fontId="16" fillId="2" borderId="3" xfId="0" applyFont="1" applyFill="1" applyBorder="1" applyAlignment="1">
      <alignment horizontal="left" vertical="center" wrapText="1"/>
    </xf>
    <xf numFmtId="4" fontId="16" fillId="2" borderId="3" xfId="0" applyNumberFormat="1" applyFont="1" applyFill="1" applyBorder="1" applyAlignment="1">
      <alignment horizontal="left" vertical="center" wrapText="1"/>
    </xf>
    <xf numFmtId="0" fontId="16" fillId="2" borderId="6" xfId="0" applyFont="1" applyFill="1" applyBorder="1" applyAlignment="1">
      <alignment horizontal="left" vertical="center"/>
    </xf>
    <xf numFmtId="0" fontId="16" fillId="2" borderId="6" xfId="0" applyFont="1" applyFill="1" applyBorder="1" applyAlignment="1">
      <alignment horizontal="left" vertical="center" wrapText="1"/>
    </xf>
    <xf numFmtId="0" fontId="3" fillId="2" borderId="6" xfId="0" applyFont="1" applyFill="1" applyBorder="1" applyAlignment="1">
      <alignment horizontal="left" vertical="center"/>
    </xf>
    <xf numFmtId="1" fontId="16" fillId="2" borderId="3" xfId="0" applyNumberFormat="1" applyFont="1" applyFill="1" applyBorder="1" applyAlignment="1">
      <alignment horizontal="left" vertical="center" wrapText="1"/>
    </xf>
    <xf numFmtId="0" fontId="16" fillId="0" borderId="6" xfId="0" applyFont="1" applyBorder="1" applyAlignment="1">
      <alignment horizontal="left" vertical="center" wrapText="1"/>
    </xf>
    <xf numFmtId="4" fontId="3" fillId="4" borderId="3" xfId="0" applyNumberFormat="1" applyFont="1" applyFill="1" applyBorder="1" applyAlignment="1">
      <alignment horizontal="left" vertical="center" wrapText="1"/>
    </xf>
    <xf numFmtId="3" fontId="3" fillId="4" borderId="3" xfId="0" applyNumberFormat="1" applyFont="1" applyFill="1" applyBorder="1" applyAlignment="1">
      <alignment horizontal="left" vertical="center" wrapText="1"/>
    </xf>
    <xf numFmtId="0" fontId="0" fillId="0" borderId="0" xfId="0" applyAlignment="1">
      <alignment horizontal="left" vertical="top"/>
    </xf>
    <xf numFmtId="4" fontId="3" fillId="4" borderId="2"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0" fillId="0" borderId="0" xfId="0"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3" fillId="4" borderId="3" xfId="9" applyFont="1" applyFill="1" applyBorder="1" applyAlignment="1">
      <alignment horizontal="center" vertical="center" wrapText="1"/>
    </xf>
    <xf numFmtId="0" fontId="9" fillId="0" borderId="3" xfId="9" applyFont="1" applyBorder="1" applyAlignment="1">
      <alignment horizontal="center" vertical="center"/>
    </xf>
    <xf numFmtId="0" fontId="9" fillId="4" borderId="0" xfId="0" applyFont="1" applyFill="1" applyAlignment="1">
      <alignment vertical="center"/>
    </xf>
    <xf numFmtId="0" fontId="37" fillId="4" borderId="3" xfId="0" applyFont="1" applyFill="1" applyBorder="1" applyAlignment="1">
      <alignment horizontal="center" vertical="center" wrapText="1"/>
    </xf>
    <xf numFmtId="0" fontId="37" fillId="4" borderId="3" xfId="0" applyFont="1" applyFill="1" applyBorder="1" applyAlignment="1">
      <alignment horizontal="center" vertical="center"/>
    </xf>
    <xf numFmtId="0" fontId="0" fillId="3" borderId="0" xfId="0" applyFill="1" applyAlignment="1">
      <alignment vertical="center"/>
    </xf>
    <xf numFmtId="0" fontId="0" fillId="3" borderId="0" xfId="0" applyFill="1"/>
    <xf numFmtId="0" fontId="37" fillId="4" borderId="17" xfId="0" applyFont="1" applyFill="1" applyBorder="1" applyAlignment="1">
      <alignment horizontal="center" vertical="center" wrapText="1"/>
    </xf>
    <xf numFmtId="0" fontId="37" fillId="4" borderId="17" xfId="0" applyFont="1" applyFill="1" applyBorder="1" applyAlignment="1">
      <alignment horizontal="center" vertical="center"/>
    </xf>
    <xf numFmtId="0" fontId="3" fillId="4" borderId="3" xfId="9" applyFont="1" applyFill="1" applyBorder="1" applyAlignment="1">
      <alignment horizontal="center" vertical="center"/>
    </xf>
    <xf numFmtId="0" fontId="0" fillId="4" borderId="0" xfId="0" applyFill="1" applyAlignment="1">
      <alignment vertical="center"/>
    </xf>
    <xf numFmtId="0" fontId="38" fillId="0" borderId="0" xfId="0" applyFont="1"/>
    <xf numFmtId="4" fontId="25" fillId="4" borderId="3"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3" fontId="25" fillId="4"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39"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41" fillId="0" borderId="3" xfId="0" applyFont="1" applyBorder="1" applyAlignment="1">
      <alignment horizontal="center" vertical="center" wrapText="1"/>
    </xf>
    <xf numFmtId="0" fontId="25" fillId="0" borderId="3" xfId="0" applyFont="1" applyBorder="1" applyAlignment="1">
      <alignment horizontal="center" vertical="center"/>
    </xf>
    <xf numFmtId="0" fontId="25" fillId="0" borderId="3" xfId="0" applyFont="1" applyBorder="1" applyAlignment="1">
      <alignment horizontal="center" vertical="center" wrapText="1"/>
    </xf>
    <xf numFmtId="0" fontId="19" fillId="4" borderId="3" xfId="0" applyFont="1" applyFill="1" applyBorder="1" applyAlignment="1">
      <alignment horizontal="center" vertical="center" wrapText="1"/>
    </xf>
    <xf numFmtId="49" fontId="19" fillId="4" borderId="3" xfId="0" applyNumberFormat="1" applyFont="1" applyFill="1" applyBorder="1" applyAlignment="1">
      <alignment horizontal="center" vertical="center" wrapText="1"/>
    </xf>
    <xf numFmtId="0" fontId="25" fillId="9" borderId="3" xfId="0" applyFont="1" applyFill="1" applyBorder="1" applyAlignment="1">
      <alignment horizontal="center" vertical="center" wrapText="1"/>
    </xf>
    <xf numFmtId="0" fontId="25" fillId="9" borderId="3" xfId="0" applyFont="1" applyFill="1" applyBorder="1" applyAlignment="1">
      <alignment horizontal="center" vertical="center"/>
    </xf>
    <xf numFmtId="4" fontId="25" fillId="9" borderId="3" xfId="0" applyNumberFormat="1" applyFont="1" applyFill="1" applyBorder="1" applyAlignment="1">
      <alignment horizontal="center" vertical="center" wrapText="1"/>
    </xf>
    <xf numFmtId="164" fontId="0" fillId="0" borderId="3" xfId="0" applyNumberFormat="1" applyBorder="1" applyAlignment="1">
      <alignment vertical="center"/>
    </xf>
    <xf numFmtId="4" fontId="0" fillId="4" borderId="3" xfId="0" applyNumberFormat="1" applyFill="1" applyBorder="1" applyAlignment="1">
      <alignment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25" fillId="4" borderId="2"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0" borderId="2" xfId="9" applyFont="1" applyBorder="1" applyAlignment="1">
      <alignment horizontal="center" vertical="center" wrapText="1"/>
    </xf>
    <xf numFmtId="0" fontId="25" fillId="0" borderId="6" xfId="9" applyFont="1" applyBorder="1" applyAlignment="1">
      <alignment horizontal="center" vertical="center" wrapText="1"/>
    </xf>
    <xf numFmtId="0" fontId="25" fillId="0" borderId="2" xfId="9" applyFont="1" applyBorder="1" applyAlignment="1">
      <alignment horizontal="center" vertical="center"/>
    </xf>
    <xf numFmtId="0" fontId="25" fillId="0" borderId="3" xfId="9" applyFont="1" applyBorder="1" applyAlignment="1">
      <alignment horizontal="center" vertical="center" wrapText="1"/>
    </xf>
    <xf numFmtId="0" fontId="19" fillId="0" borderId="3" xfId="0" applyFont="1" applyBorder="1" applyAlignment="1">
      <alignment vertical="center" wrapText="1"/>
    </xf>
    <xf numFmtId="49" fontId="19" fillId="0" borderId="3" xfId="0" applyNumberFormat="1" applyFont="1" applyBorder="1" applyAlignment="1">
      <alignment vertical="center" wrapText="1"/>
    </xf>
    <xf numFmtId="0" fontId="25" fillId="0" borderId="3" xfId="9" applyFont="1" applyBorder="1" applyAlignment="1">
      <alignment horizontal="center" vertical="center"/>
    </xf>
    <xf numFmtId="0" fontId="25" fillId="0" borderId="4" xfId="9" applyFont="1" applyBorder="1" applyAlignment="1">
      <alignment horizontal="center" vertical="center" wrapText="1"/>
    </xf>
    <xf numFmtId="3" fontId="25" fillId="0" borderId="3" xfId="9" applyNumberFormat="1" applyFont="1" applyBorder="1" applyAlignment="1">
      <alignment horizontal="center" vertical="center"/>
    </xf>
    <xf numFmtId="16" fontId="25" fillId="4" borderId="3" xfId="0" quotePrefix="1" applyNumberFormat="1" applyFont="1" applyFill="1" applyBorder="1" applyAlignment="1">
      <alignment horizontal="center" vertical="center" wrapText="1"/>
    </xf>
    <xf numFmtId="0" fontId="25" fillId="4" borderId="5" xfId="0" applyFont="1" applyFill="1" applyBorder="1" applyAlignment="1">
      <alignment horizontal="center" vertical="center" wrapText="1"/>
    </xf>
    <xf numFmtId="16" fontId="25" fillId="4" borderId="3" xfId="0" applyNumberFormat="1" applyFont="1" applyFill="1" applyBorder="1" applyAlignment="1">
      <alignment horizontal="center" vertical="center" wrapText="1"/>
    </xf>
    <xf numFmtId="16" fontId="25" fillId="4" borderId="2" xfId="0" quotePrefix="1" applyNumberFormat="1" applyFont="1" applyFill="1" applyBorder="1" applyAlignment="1">
      <alignment horizontal="center" vertical="center" wrapText="1"/>
    </xf>
    <xf numFmtId="16" fontId="25" fillId="4" borderId="3" xfId="9" applyNumberFormat="1" applyFont="1" applyFill="1" applyBorder="1" applyAlignment="1">
      <alignment horizontal="center" vertical="center"/>
    </xf>
    <xf numFmtId="16" fontId="25" fillId="4" borderId="3" xfId="0" quotePrefix="1" applyNumberFormat="1" applyFont="1" applyFill="1" applyBorder="1" applyAlignment="1">
      <alignment horizontal="center" vertical="center"/>
    </xf>
    <xf numFmtId="0" fontId="25" fillId="4" borderId="10" xfId="0" applyFont="1" applyFill="1" applyBorder="1" applyAlignment="1">
      <alignment horizontal="center" vertical="center" wrapText="1"/>
    </xf>
    <xf numFmtId="49" fontId="25" fillId="4" borderId="2" xfId="0" applyNumberFormat="1"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3" xfId="0" quotePrefix="1" applyFont="1" applyFill="1" applyBorder="1" applyAlignment="1">
      <alignment horizontal="center" vertical="center" wrapText="1"/>
    </xf>
    <xf numFmtId="0" fontId="4" fillId="4" borderId="3" xfId="9" applyFont="1" applyFill="1" applyBorder="1" applyAlignment="1">
      <alignment horizontal="center" vertical="center" wrapText="1"/>
    </xf>
    <xf numFmtId="0" fontId="3" fillId="0" borderId="3" xfId="0" applyFont="1" applyBorder="1" applyAlignment="1">
      <alignment horizontal="center" vertical="top" wrapText="1"/>
    </xf>
    <xf numFmtId="3" fontId="3" fillId="4" borderId="3" xfId="0" applyNumberFormat="1" applyFont="1" applyFill="1" applyBorder="1" applyAlignment="1">
      <alignment horizontal="center" vertical="center"/>
    </xf>
    <xf numFmtId="0" fontId="16" fillId="0" borderId="11" xfId="0" applyFont="1" applyBorder="1" applyAlignment="1">
      <alignment horizontal="left" vertical="center" wrapText="1"/>
    </xf>
    <xf numFmtId="0" fontId="4" fillId="2" borderId="4" xfId="9" applyFont="1" applyFill="1" applyBorder="1" applyAlignment="1">
      <alignment horizontal="center" vertical="center"/>
    </xf>
    <xf numFmtId="0" fontId="25" fillId="4" borderId="8" xfId="9" applyFont="1" applyFill="1" applyBorder="1" applyAlignment="1">
      <alignment horizontal="center" vertical="center" wrapText="1"/>
    </xf>
    <xf numFmtId="0" fontId="9" fillId="0" borderId="3" xfId="9" applyFont="1" applyBorder="1" applyAlignment="1">
      <alignment horizontal="center"/>
    </xf>
    <xf numFmtId="0" fontId="9" fillId="0" borderId="3" xfId="9" applyFont="1" applyBorder="1" applyAlignment="1">
      <alignment horizontal="center" vertical="center" wrapText="1"/>
    </xf>
    <xf numFmtId="4" fontId="9" fillId="0" borderId="3" xfId="9" applyNumberFormat="1" applyFont="1" applyBorder="1" applyAlignment="1">
      <alignment horizontal="center" vertical="center"/>
    </xf>
    <xf numFmtId="0" fontId="0" fillId="0" borderId="3" xfId="9" applyFont="1" applyBorder="1" applyAlignment="1">
      <alignment horizontal="center" vertical="center" wrapText="1"/>
    </xf>
    <xf numFmtId="0" fontId="0" fillId="0" borderId="3" xfId="9" applyFont="1" applyBorder="1" applyAlignment="1">
      <alignment horizontal="left" vertical="center" wrapText="1"/>
    </xf>
    <xf numFmtId="0" fontId="25" fillId="4" borderId="8" xfId="0" applyFont="1" applyFill="1" applyBorder="1" applyAlignment="1">
      <alignment horizontal="center" vertical="center" wrapText="1"/>
    </xf>
    <xf numFmtId="0" fontId="3" fillId="0" borderId="3" xfId="0" applyFont="1" applyBorder="1" applyAlignment="1">
      <alignment horizontal="left" vertical="center" wrapText="1"/>
    </xf>
    <xf numFmtId="0" fontId="3" fillId="4" borderId="14" xfId="0" applyFont="1" applyFill="1" applyBorder="1" applyAlignment="1">
      <alignment horizontal="left" vertical="center" wrapText="1"/>
    </xf>
    <xf numFmtId="0" fontId="17" fillId="0" borderId="0" xfId="9" applyFont="1" applyAlignment="1">
      <alignment horizontal="left"/>
    </xf>
    <xf numFmtId="0" fontId="9" fillId="0" borderId="0" xfId="9" applyFont="1"/>
    <xf numFmtId="0" fontId="9" fillId="0" borderId="0" xfId="9" applyFont="1" applyAlignment="1">
      <alignment horizontal="center"/>
    </xf>
    <xf numFmtId="4" fontId="9" fillId="0" borderId="0" xfId="9" applyNumberFormat="1" applyFont="1"/>
    <xf numFmtId="0" fontId="16" fillId="2" borderId="3" xfId="9" applyFont="1" applyFill="1" applyBorder="1" applyAlignment="1">
      <alignment horizontal="center" vertical="center"/>
    </xf>
    <xf numFmtId="0" fontId="16" fillId="2" borderId="3" xfId="9" applyFont="1" applyFill="1" applyBorder="1" applyAlignment="1">
      <alignment horizontal="center" vertical="center" wrapText="1"/>
    </xf>
    <xf numFmtId="0" fontId="3" fillId="2" borderId="3" xfId="9" applyFont="1" applyFill="1" applyBorder="1" applyAlignment="1">
      <alignment horizontal="center" vertical="center"/>
    </xf>
    <xf numFmtId="4" fontId="16" fillId="2" borderId="3" xfId="9" applyNumberFormat="1" applyFont="1" applyFill="1" applyBorder="1" applyAlignment="1">
      <alignment horizontal="center" vertical="center" wrapText="1"/>
    </xf>
    <xf numFmtId="1" fontId="16" fillId="2" borderId="3" xfId="9" applyNumberFormat="1" applyFont="1" applyFill="1" applyBorder="1" applyAlignment="1">
      <alignment horizontal="center" vertical="center" wrapText="1"/>
    </xf>
    <xf numFmtId="0" fontId="3" fillId="0" borderId="3" xfId="9" applyFont="1" applyBorder="1" applyAlignment="1">
      <alignment horizontal="center" vertical="center" wrapText="1"/>
    </xf>
    <xf numFmtId="0" fontId="3" fillId="0" borderId="3" xfId="9" applyFont="1" applyBorder="1" applyAlignment="1">
      <alignment horizontal="left" vertical="center" wrapText="1"/>
    </xf>
    <xf numFmtId="4" fontId="3" fillId="0" borderId="3" xfId="9" applyNumberFormat="1" applyFont="1" applyBorder="1" applyAlignment="1">
      <alignment horizontal="center" vertical="center" wrapText="1"/>
    </xf>
    <xf numFmtId="0" fontId="3" fillId="0" borderId="3" xfId="9" applyFont="1" applyBorder="1" applyAlignment="1">
      <alignment horizontal="left" vertical="top" wrapText="1"/>
    </xf>
    <xf numFmtId="49" fontId="3" fillId="0" borderId="3" xfId="9" applyNumberFormat="1" applyFont="1" applyBorder="1" applyAlignment="1">
      <alignment horizontal="center" vertical="center" wrapText="1"/>
    </xf>
    <xf numFmtId="0" fontId="9" fillId="0" borderId="3" xfId="9" applyFont="1" applyBorder="1" applyAlignment="1">
      <alignment horizontal="left" vertical="top" wrapText="1"/>
    </xf>
    <xf numFmtId="0" fontId="0" fillId="0" borderId="3" xfId="9" applyFont="1" applyBorder="1" applyAlignment="1">
      <alignment horizontal="left" vertical="top" wrapText="1"/>
    </xf>
    <xf numFmtId="4" fontId="9" fillId="0" borderId="3" xfId="9" applyNumberFormat="1" applyFont="1" applyBorder="1" applyAlignment="1">
      <alignment horizontal="center" vertical="center" wrapText="1"/>
    </xf>
    <xf numFmtId="0" fontId="9" fillId="0" borderId="3" xfId="0" applyFont="1" applyBorder="1" applyAlignment="1">
      <alignment horizontal="center" vertical="center" wrapText="1"/>
    </xf>
    <xf numFmtId="4" fontId="9" fillId="0" borderId="3" xfId="0" applyNumberFormat="1" applyFont="1" applyBorder="1" applyAlignment="1">
      <alignment horizontal="center" vertical="center" wrapText="1"/>
    </xf>
    <xf numFmtId="0" fontId="9" fillId="0" borderId="0" xfId="0" applyFont="1" applyAlignment="1">
      <alignment horizontal="center" vertical="center" wrapText="1"/>
    </xf>
    <xf numFmtId="49" fontId="9" fillId="0" borderId="3" xfId="0" applyNumberFormat="1" applyFont="1" applyBorder="1" applyAlignment="1">
      <alignment horizontal="center" vertical="center" wrapText="1"/>
    </xf>
    <xf numFmtId="0" fontId="0" fillId="0" borderId="3" xfId="9" applyFont="1" applyBorder="1" applyAlignment="1">
      <alignment horizontal="center" vertical="center"/>
    </xf>
    <xf numFmtId="49" fontId="42" fillId="0" borderId="3" xfId="0" applyNumberFormat="1" applyFont="1" applyBorder="1" applyAlignment="1">
      <alignment horizontal="center" vertical="center" wrapText="1"/>
    </xf>
    <xf numFmtId="4" fontId="9" fillId="0" borderId="3" xfId="9" applyNumberFormat="1" applyFont="1" applyBorder="1" applyAlignment="1">
      <alignment horizontal="center"/>
    </xf>
    <xf numFmtId="0" fontId="3" fillId="3" borderId="3" xfId="9" applyFont="1" applyFill="1" applyBorder="1" applyAlignment="1">
      <alignment horizontal="center"/>
    </xf>
    <xf numFmtId="4" fontId="0" fillId="0" borderId="3" xfId="0" applyNumberFormat="1" applyBorder="1" applyAlignment="1">
      <alignment vertical="center"/>
    </xf>
    <xf numFmtId="0" fontId="16" fillId="0" borderId="3" xfId="0" applyFont="1" applyBorder="1" applyAlignment="1">
      <alignment horizontal="left" vertical="center"/>
    </xf>
    <xf numFmtId="1" fontId="3" fillId="0" borderId="3" xfId="0" applyNumberFormat="1" applyFont="1" applyBorder="1" applyAlignment="1">
      <alignment horizontal="center" vertical="center" wrapText="1"/>
    </xf>
    <xf numFmtId="0" fontId="0" fillId="0" borderId="0" xfId="9" applyFont="1" applyAlignment="1">
      <alignment horizontal="left" vertical="top" wrapText="1"/>
    </xf>
    <xf numFmtId="0" fontId="9" fillId="0" borderId="0" xfId="9" applyFont="1" applyAlignment="1">
      <alignment horizontal="left" vertical="top" wrapText="1"/>
    </xf>
    <xf numFmtId="0" fontId="9" fillId="0" borderId="14" xfId="9" applyFont="1" applyBorder="1" applyAlignment="1">
      <alignment horizontal="left" vertical="top" wrapText="1"/>
    </xf>
    <xf numFmtId="0" fontId="0" fillId="3" borderId="3" xfId="9" applyFont="1" applyFill="1" applyBorder="1"/>
    <xf numFmtId="0" fontId="0" fillId="0" borderId="0" xfId="0" applyAlignment="1">
      <alignment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left" vertical="center" wrapText="1"/>
    </xf>
    <xf numFmtId="0" fontId="25" fillId="4" borderId="3" xfId="0" applyFont="1" applyFill="1" applyBorder="1" applyAlignment="1">
      <alignment horizontal="left" vertical="center" wrapText="1"/>
    </xf>
    <xf numFmtId="0" fontId="3" fillId="0" borderId="5" xfId="0" applyFont="1" applyBorder="1" applyAlignment="1">
      <alignment horizontal="left" vertical="center" wrapText="1"/>
    </xf>
    <xf numFmtId="0" fontId="16" fillId="0" borderId="6" xfId="0" applyFont="1" applyBorder="1" applyAlignment="1">
      <alignment horizontal="center" vertical="center" wrapText="1"/>
    </xf>
    <xf numFmtId="4" fontId="15" fillId="0" borderId="3" xfId="9" applyNumberFormat="1" applyBorder="1" applyAlignment="1">
      <alignment horizontal="center" vertical="center"/>
    </xf>
    <xf numFmtId="0" fontId="3" fillId="4" borderId="3" xfId="9" applyFont="1" applyFill="1" applyBorder="1" applyAlignment="1">
      <alignment horizontal="left" vertical="center" wrapText="1"/>
    </xf>
    <xf numFmtId="0" fontId="25" fillId="4" borderId="3" xfId="9" applyFont="1" applyFill="1" applyBorder="1" applyAlignment="1">
      <alignment horizontal="left" vertical="center" wrapText="1"/>
    </xf>
    <xf numFmtId="0" fontId="15" fillId="0" borderId="6" xfId="9"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xf>
    <xf numFmtId="4" fontId="3" fillId="0" borderId="3" xfId="0" applyNumberFormat="1" applyFont="1" applyBorder="1" applyAlignment="1">
      <alignment horizontal="center" vertical="center" wrapText="1"/>
    </xf>
    <xf numFmtId="0" fontId="3" fillId="0" borderId="2" xfId="0" applyFont="1" applyBorder="1" applyAlignment="1">
      <alignment horizontal="center" vertical="center"/>
    </xf>
    <xf numFmtId="0" fontId="15" fillId="0" borderId="3" xfId="9" applyBorder="1" applyAlignment="1">
      <alignment horizontal="left" vertical="center" wrapText="1"/>
    </xf>
    <xf numFmtId="0" fontId="37" fillId="0" borderId="3" xfId="0" applyFont="1" applyBorder="1" applyAlignment="1">
      <alignment horizontal="center" vertical="center" wrapText="1"/>
    </xf>
    <xf numFmtId="4" fontId="0" fillId="0" borderId="0" xfId="0" applyNumberFormat="1" applyAlignment="1">
      <alignment vertical="center"/>
    </xf>
    <xf numFmtId="49" fontId="23" fillId="4" borderId="14" xfId="0" applyNumberFormat="1" applyFont="1" applyFill="1" applyBorder="1" applyAlignment="1">
      <alignment horizontal="center" vertical="center" wrapText="1"/>
    </xf>
    <xf numFmtId="4" fontId="3" fillId="4" borderId="3" xfId="0" applyNumberFormat="1" applyFont="1" applyFill="1" applyBorder="1" applyAlignment="1">
      <alignment vertical="center"/>
    </xf>
    <xf numFmtId="0" fontId="2" fillId="0" borderId="0" xfId="10" applyFont="1" applyAlignment="1">
      <alignment horizontal="left"/>
    </xf>
    <xf numFmtId="0" fontId="15" fillId="0" borderId="0" xfId="10"/>
    <xf numFmtId="0" fontId="3" fillId="0" borderId="0" xfId="10" applyFont="1"/>
    <xf numFmtId="0" fontId="15" fillId="0" borderId="0" xfId="10" applyAlignment="1">
      <alignment horizontal="center"/>
    </xf>
    <xf numFmtId="4" fontId="15" fillId="0" borderId="0" xfId="10" applyNumberFormat="1"/>
    <xf numFmtId="4" fontId="1" fillId="0" borderId="0" xfId="10" applyNumberFormat="1" applyFont="1"/>
    <xf numFmtId="0" fontId="1" fillId="0" borderId="0" xfId="10" applyFont="1" applyAlignment="1">
      <alignment horizontal="center"/>
    </xf>
    <xf numFmtId="0" fontId="45" fillId="4" borderId="0" xfId="10" applyFont="1" applyFill="1" applyAlignment="1">
      <alignment vertical="center"/>
    </xf>
    <xf numFmtId="0" fontId="45" fillId="0" borderId="0" xfId="10" applyFont="1" applyAlignment="1">
      <alignment vertical="center"/>
    </xf>
    <xf numFmtId="0" fontId="15" fillId="0" borderId="1" xfId="10" applyBorder="1"/>
    <xf numFmtId="0" fontId="25" fillId="0" borderId="7" xfId="0" applyFont="1" applyBorder="1" applyAlignment="1">
      <alignment horizontal="center" vertical="center" wrapText="1"/>
    </xf>
    <xf numFmtId="0" fontId="15" fillId="4" borderId="0" xfId="10" applyFill="1"/>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0" fontId="15" fillId="4" borderId="0" xfId="10" applyFill="1" applyAlignment="1">
      <alignment vertical="center"/>
    </xf>
    <xf numFmtId="0" fontId="15" fillId="3" borderId="3" xfId="10" applyFill="1" applyBorder="1" applyAlignment="1">
      <alignment horizontal="center"/>
    </xf>
    <xf numFmtId="0" fontId="15" fillId="3" borderId="3" xfId="10" applyFill="1" applyBorder="1"/>
    <xf numFmtId="0" fontId="15" fillId="0" borderId="3" xfId="10" applyBorder="1" applyAlignment="1">
      <alignment horizontal="center"/>
    </xf>
    <xf numFmtId="4" fontId="15" fillId="0" borderId="3" xfId="10" applyNumberFormat="1" applyBorder="1" applyAlignment="1">
      <alignment horizontal="center" vertical="center"/>
    </xf>
    <xf numFmtId="4" fontId="47" fillId="0" borderId="0" xfId="10" applyNumberFormat="1" applyFont="1" applyAlignment="1">
      <alignment horizontal="center" vertical="center"/>
    </xf>
    <xf numFmtId="4" fontId="15" fillId="0" borderId="0" xfId="10" applyNumberFormat="1" applyAlignment="1">
      <alignment horizontal="center" vertical="center"/>
    </xf>
    <xf numFmtId="4" fontId="15" fillId="4" borderId="0" xfId="10" applyNumberFormat="1" applyFill="1" applyAlignment="1">
      <alignment horizontal="center" vertical="center"/>
    </xf>
    <xf numFmtId="0" fontId="47" fillId="0" borderId="0" xfId="10" applyFont="1"/>
    <xf numFmtId="4" fontId="15" fillId="0" borderId="0" xfId="10" applyNumberFormat="1" applyAlignment="1">
      <alignment horizontal="center"/>
    </xf>
    <xf numFmtId="0" fontId="25" fillId="4" borderId="3" xfId="0" applyFont="1" applyFill="1" applyBorder="1" applyAlignment="1">
      <alignment vertical="center" wrapText="1"/>
    </xf>
    <xf numFmtId="0" fontId="19" fillId="4" borderId="2" xfId="9" applyFont="1" applyFill="1" applyBorder="1" applyAlignment="1">
      <alignment horizontal="center" vertical="center" wrapText="1"/>
    </xf>
    <xf numFmtId="0" fontId="19" fillId="4" borderId="2" xfId="9" applyFont="1" applyFill="1" applyBorder="1" applyAlignment="1">
      <alignment horizontal="left" vertical="center" wrapText="1"/>
    </xf>
    <xf numFmtId="0" fontId="19" fillId="4" borderId="3" xfId="9" applyFont="1" applyFill="1" applyBorder="1" applyAlignment="1">
      <alignment horizontal="left" vertical="center" wrapText="1"/>
    </xf>
    <xf numFmtId="0" fontId="19" fillId="4" borderId="3" xfId="9" applyFont="1" applyFill="1" applyBorder="1" applyAlignment="1">
      <alignment horizontal="center" vertical="center" wrapText="1"/>
    </xf>
    <xf numFmtId="4" fontId="19" fillId="4" borderId="2" xfId="9" applyNumberFormat="1" applyFont="1" applyFill="1" applyBorder="1" applyAlignment="1">
      <alignment horizontal="center" vertical="center" wrapText="1"/>
    </xf>
    <xf numFmtId="0" fontId="0" fillId="0" borderId="6" xfId="0" applyBorder="1" applyAlignment="1">
      <alignment horizontal="left" vertical="center" wrapText="1"/>
    </xf>
    <xf numFmtId="1" fontId="25" fillId="4" borderId="3" xfId="9" applyNumberFormat="1" applyFont="1" applyFill="1" applyBorder="1" applyAlignment="1">
      <alignment horizontal="center" vertical="center" wrapText="1"/>
    </xf>
    <xf numFmtId="3" fontId="3" fillId="4" borderId="3" xfId="9" applyNumberFormat="1" applyFont="1" applyFill="1" applyBorder="1" applyAlignment="1">
      <alignment horizontal="center" vertical="center" wrapText="1"/>
    </xf>
    <xf numFmtId="0" fontId="49" fillId="0" borderId="0" xfId="0" applyFont="1" applyAlignment="1">
      <alignment vertical="center"/>
    </xf>
    <xf numFmtId="0" fontId="12" fillId="0" borderId="0" xfId="0" applyFont="1" applyAlignment="1">
      <alignment horizontal="center" vertical="center" wrapText="1"/>
    </xf>
    <xf numFmtId="169" fontId="12" fillId="0" borderId="0" xfId="0" applyNumberFormat="1" applyFont="1" applyAlignment="1">
      <alignment horizontal="center" vertical="center" wrapText="1"/>
    </xf>
    <xf numFmtId="16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39" fillId="0" borderId="0" xfId="0" applyFont="1" applyAlignment="1">
      <alignment horizontal="center" vertical="center" wrapText="1"/>
    </xf>
    <xf numFmtId="0" fontId="53" fillId="11" borderId="23" xfId="0" applyFont="1" applyFill="1" applyBorder="1" applyAlignment="1">
      <alignment horizontal="center" vertical="center" wrapText="1"/>
    </xf>
    <xf numFmtId="1" fontId="53" fillId="11" borderId="23" xfId="0" applyNumberFormat="1" applyFont="1" applyFill="1" applyBorder="1" applyAlignment="1">
      <alignment horizontal="center" vertical="center" wrapText="1"/>
    </xf>
    <xf numFmtId="0" fontId="53" fillId="11" borderId="19" xfId="0" applyFont="1" applyFill="1" applyBorder="1" applyAlignment="1">
      <alignment horizontal="center" vertical="center" wrapText="1"/>
    </xf>
    <xf numFmtId="0" fontId="54" fillId="11" borderId="23" xfId="0" applyFont="1" applyFill="1" applyBorder="1" applyAlignment="1">
      <alignment horizontal="center" vertical="center" wrapText="1"/>
    </xf>
    <xf numFmtId="0" fontId="55" fillId="11" borderId="23" xfId="0" applyFont="1" applyFill="1" applyBorder="1" applyAlignment="1">
      <alignment horizontal="center" vertical="center" wrapText="1"/>
    </xf>
    <xf numFmtId="169" fontId="53" fillId="11" borderId="23" xfId="0" applyNumberFormat="1" applyFont="1" applyFill="1" applyBorder="1" applyAlignment="1">
      <alignment horizontal="center" vertical="center" wrapText="1"/>
    </xf>
    <xf numFmtId="0" fontId="57" fillId="12" borderId="24" xfId="0" applyFont="1" applyFill="1" applyBorder="1" applyAlignment="1">
      <alignment horizontal="center" vertical="center" wrapText="1"/>
    </xf>
    <xf numFmtId="0" fontId="53" fillId="0" borderId="21" xfId="0" applyFont="1" applyBorder="1" applyAlignment="1">
      <alignment horizontal="center" vertical="center" wrapText="1"/>
    </xf>
    <xf numFmtId="44" fontId="53" fillId="0" borderId="21" xfId="0" applyNumberFormat="1" applyFont="1" applyBorder="1" applyAlignment="1">
      <alignment horizontal="center" vertical="center" wrapText="1"/>
    </xf>
    <xf numFmtId="169" fontId="53" fillId="0" borderId="0" xfId="0" applyNumberFormat="1" applyFont="1" applyAlignment="1">
      <alignment horizontal="center" vertical="center" wrapText="1"/>
    </xf>
    <xf numFmtId="0" fontId="53" fillId="0" borderId="0" xfId="0" applyFont="1" applyAlignment="1">
      <alignment horizontal="center" vertical="center" wrapText="1"/>
    </xf>
    <xf numFmtId="169" fontId="6" fillId="0" borderId="0" xfId="0" applyNumberFormat="1" applyFont="1"/>
    <xf numFmtId="169" fontId="57" fillId="10" borderId="0" xfId="0" applyNumberFormat="1" applyFont="1" applyFill="1" applyAlignment="1">
      <alignment horizontal="center" vertical="center" wrapText="1"/>
    </xf>
    <xf numFmtId="0" fontId="25" fillId="4" borderId="3" xfId="9" applyFont="1" applyFill="1" applyBorder="1" applyAlignment="1">
      <alignment vertical="center" wrapText="1"/>
    </xf>
    <xf numFmtId="4" fontId="0" fillId="0" borderId="3" xfId="0" applyNumberFormat="1" applyBorder="1" applyAlignment="1">
      <alignment horizontal="center"/>
    </xf>
    <xf numFmtId="4" fontId="0" fillId="0" borderId="0" xfId="0" applyNumberFormat="1" applyAlignment="1">
      <alignment horizontal="center"/>
    </xf>
    <xf numFmtId="0" fontId="15" fillId="0" borderId="3" xfId="0" applyFont="1" applyBorder="1" applyAlignment="1">
      <alignment horizontal="center" vertical="center" wrapText="1"/>
    </xf>
    <xf numFmtId="0" fontId="3" fillId="0" borderId="3" xfId="0" applyFont="1" applyBorder="1" applyAlignment="1">
      <alignment horizontal="center"/>
    </xf>
    <xf numFmtId="4" fontId="3" fillId="0" borderId="3" xfId="0" applyNumberFormat="1" applyFont="1" applyBorder="1" applyAlignment="1">
      <alignment horizontal="center"/>
    </xf>
    <xf numFmtId="164" fontId="3" fillId="0" borderId="3" xfId="0" applyNumberFormat="1" applyFont="1" applyBorder="1" applyAlignment="1">
      <alignment horizontal="center"/>
    </xf>
    <xf numFmtId="0" fontId="41" fillId="0" borderId="3" xfId="9" applyFont="1" applyBorder="1" applyAlignment="1">
      <alignment horizontal="center" vertical="center" wrapText="1"/>
    </xf>
    <xf numFmtId="0" fontId="25" fillId="0" borderId="3" xfId="4" applyFont="1" applyBorder="1" applyAlignment="1">
      <alignment horizontal="center" vertical="center"/>
    </xf>
    <xf numFmtId="0" fontId="25" fillId="0" borderId="3" xfId="4"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9" fillId="3" borderId="3" xfId="4" applyFill="1" applyBorder="1" applyAlignment="1">
      <alignment horizontal="center" vertical="center"/>
    </xf>
    <xf numFmtId="0" fontId="0" fillId="3" borderId="3" xfId="4" applyFont="1" applyFill="1" applyBorder="1" applyAlignment="1">
      <alignment horizontal="center"/>
    </xf>
    <xf numFmtId="0" fontId="9" fillId="0" borderId="3" xfId="4" applyBorder="1" applyAlignment="1">
      <alignment horizontal="center"/>
    </xf>
    <xf numFmtId="4" fontId="3" fillId="0" borderId="3" xfId="4" applyNumberFormat="1" applyFont="1" applyBorder="1" applyAlignment="1">
      <alignment horizontal="center" vertical="center"/>
    </xf>
    <xf numFmtId="164" fontId="9" fillId="0" borderId="3" xfId="4" applyNumberFormat="1" applyBorder="1"/>
    <xf numFmtId="0" fontId="41" fillId="2" borderId="3" xfId="9" applyFont="1" applyFill="1" applyBorder="1" applyAlignment="1">
      <alignment horizontal="center" vertical="center"/>
    </xf>
    <xf numFmtId="0" fontId="41" fillId="2" borderId="3" xfId="9" applyFont="1" applyFill="1" applyBorder="1" applyAlignment="1">
      <alignment horizontal="center" vertical="center" wrapText="1"/>
    </xf>
    <xf numFmtId="0" fontId="37" fillId="2" borderId="3" xfId="9" applyFont="1" applyFill="1" applyBorder="1" applyAlignment="1">
      <alignment horizontal="center" vertical="center"/>
    </xf>
    <xf numFmtId="4" fontId="41" fillId="2" borderId="3" xfId="9" applyNumberFormat="1" applyFont="1" applyFill="1" applyBorder="1" applyAlignment="1">
      <alignment horizontal="center" vertical="center" wrapText="1"/>
    </xf>
    <xf numFmtId="1" fontId="41" fillId="2" borderId="3" xfId="9" applyNumberFormat="1" applyFont="1" applyFill="1" applyBorder="1" applyAlignment="1">
      <alignment horizontal="center" vertical="center" wrapText="1"/>
    </xf>
    <xf numFmtId="0" fontId="25" fillId="4" borderId="0" xfId="0" applyFont="1" applyFill="1" applyAlignment="1">
      <alignment horizontal="left" vertical="center" wrapText="1"/>
    </xf>
    <xf numFmtId="0" fontId="25" fillId="4" borderId="1" xfId="0" applyFont="1" applyFill="1" applyBorder="1" applyAlignment="1">
      <alignment horizontal="left" vertical="center" wrapText="1"/>
    </xf>
    <xf numFmtId="164" fontId="3" fillId="0" borderId="3" xfId="0" applyNumberFormat="1" applyFont="1" applyBorder="1"/>
    <xf numFmtId="0" fontId="61" fillId="0" borderId="0" xfId="0" applyFont="1" applyAlignment="1">
      <alignment horizontal="left"/>
    </xf>
    <xf numFmtId="0" fontId="61" fillId="0" borderId="1" xfId="0" applyFont="1" applyBorder="1" applyAlignment="1">
      <alignment horizontal="left"/>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4" fontId="4" fillId="2" borderId="2" xfId="0" applyNumberFormat="1" applyFont="1" applyFill="1" applyBorder="1" applyAlignment="1">
      <alignment horizontal="center" vertical="center" wrapText="1"/>
    </xf>
    <xf numFmtId="0" fontId="3" fillId="4" borderId="0" xfId="0" applyFont="1" applyFill="1"/>
    <xf numFmtId="0" fontId="1" fillId="4" borderId="0" xfId="0" applyFont="1" applyFill="1" applyAlignment="1">
      <alignment vertical="center" wrapText="1"/>
    </xf>
    <xf numFmtId="0" fontId="0" fillId="3" borderId="34" xfId="0" applyFill="1" applyBorder="1" applyAlignment="1">
      <alignment horizontal="center"/>
    </xf>
    <xf numFmtId="0" fontId="0" fillId="3" borderId="35" xfId="0" applyFill="1" applyBorder="1"/>
    <xf numFmtId="0" fontId="0" fillId="4" borderId="36" xfId="0" applyFill="1" applyBorder="1" applyAlignment="1">
      <alignment horizontal="center"/>
    </xf>
    <xf numFmtId="4" fontId="0" fillId="4" borderId="36" xfId="0" applyNumberFormat="1" applyFill="1" applyBorder="1"/>
    <xf numFmtId="4" fontId="0" fillId="4" borderId="37" xfId="0" applyNumberFormat="1" applyFill="1" applyBorder="1"/>
    <xf numFmtId="0" fontId="0" fillId="0" borderId="3" xfId="0" applyBorder="1" applyAlignment="1">
      <alignment vertical="center"/>
    </xf>
    <xf numFmtId="0" fontId="47" fillId="0" borderId="0" xfId="0" applyFont="1"/>
    <xf numFmtId="0" fontId="0" fillId="4" borderId="3" xfId="0" applyFill="1" applyBorder="1"/>
    <xf numFmtId="0" fontId="0" fillId="3" borderId="3" xfId="0" applyFill="1" applyBorder="1"/>
    <xf numFmtId="0" fontId="28" fillId="0" borderId="0" xfId="0" applyFont="1"/>
    <xf numFmtId="0" fontId="62" fillId="0" borderId="0" xfId="0" applyFont="1"/>
    <xf numFmtId="0" fontId="63" fillId="0" borderId="0" xfId="0" applyFont="1"/>
    <xf numFmtId="0" fontId="62" fillId="0" borderId="0" xfId="0" applyFont="1" applyAlignment="1">
      <alignment horizontal="center"/>
    </xf>
    <xf numFmtId="4" fontId="19" fillId="3" borderId="3" xfId="0" applyNumberFormat="1" applyFont="1" applyFill="1" applyBorder="1" applyAlignment="1">
      <alignment horizontal="center" vertical="center" wrapText="1"/>
    </xf>
    <xf numFmtId="0" fontId="64" fillId="0" borderId="0" xfId="0" applyFont="1"/>
    <xf numFmtId="0" fontId="19" fillId="3" borderId="6" xfId="0" applyFont="1" applyFill="1" applyBorder="1" applyAlignment="1">
      <alignment horizontal="center" vertical="center"/>
    </xf>
    <xf numFmtId="0" fontId="19" fillId="3" borderId="6" xfId="0" applyFont="1" applyFill="1" applyBorder="1" applyAlignment="1">
      <alignment horizontal="center" vertical="center" wrapText="1"/>
    </xf>
    <xf numFmtId="0" fontId="19" fillId="3" borderId="3" xfId="0" applyFont="1" applyFill="1" applyBorder="1" applyAlignment="1">
      <alignment horizontal="center" vertical="center"/>
    </xf>
    <xf numFmtId="0" fontId="19" fillId="3" borderId="3" xfId="0" applyFont="1" applyFill="1" applyBorder="1" applyAlignment="1">
      <alignment horizontal="center" vertical="center" wrapText="1"/>
    </xf>
    <xf numFmtId="1" fontId="19" fillId="3" borderId="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1" fillId="0" borderId="6" xfId="0" applyFont="1" applyBorder="1" applyAlignment="1">
      <alignment horizontal="center" vertical="center" wrapText="1"/>
    </xf>
    <xf numFmtId="16" fontId="3" fillId="0" borderId="3"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0" fontId="65" fillId="0" borderId="3" xfId="0" applyFont="1" applyBorder="1" applyAlignment="1">
      <alignment horizontal="center" vertical="center" wrapText="1"/>
    </xf>
    <xf numFmtId="0" fontId="0" fillId="13" borderId="0" xfId="0" applyFill="1"/>
    <xf numFmtId="0" fontId="3" fillId="14" borderId="3" xfId="0" applyFont="1" applyFill="1" applyBorder="1" applyAlignment="1">
      <alignment horizontal="center" vertical="center" wrapText="1"/>
    </xf>
    <xf numFmtId="0" fontId="65" fillId="14" borderId="3" xfId="0" applyFont="1" applyFill="1" applyBorder="1" applyAlignment="1">
      <alignment horizontal="center" vertical="center" wrapText="1"/>
    </xf>
    <xf numFmtId="49" fontId="3" fillId="14" borderId="3" xfId="0" applyNumberFormat="1" applyFont="1" applyFill="1" applyBorder="1" applyAlignment="1">
      <alignment horizontal="center" vertical="center" wrapText="1"/>
    </xf>
    <xf numFmtId="0" fontId="1" fillId="14" borderId="2" xfId="0" applyFont="1" applyFill="1" applyBorder="1" applyAlignment="1">
      <alignment horizontal="center" vertical="center" wrapText="1"/>
    </xf>
    <xf numFmtId="0" fontId="0" fillId="14" borderId="3" xfId="0" applyFill="1" applyBorder="1" applyAlignment="1">
      <alignment horizontal="center" vertical="center" wrapText="1"/>
    </xf>
    <xf numFmtId="49" fontId="10" fillId="14" borderId="3" xfId="0" applyNumberFormat="1" applyFont="1" applyFill="1" applyBorder="1" applyAlignment="1">
      <alignment horizontal="center" vertical="center" wrapText="1"/>
    </xf>
    <xf numFmtId="0" fontId="1" fillId="14" borderId="6" xfId="0" applyFont="1" applyFill="1" applyBorder="1" applyAlignment="1">
      <alignment horizontal="center" vertical="center" wrapText="1"/>
    </xf>
    <xf numFmtId="49" fontId="0" fillId="14" borderId="3" xfId="0" applyNumberFormat="1" applyFill="1" applyBorder="1" applyAlignment="1">
      <alignment horizontal="center" vertical="center" wrapText="1"/>
    </xf>
    <xf numFmtId="0" fontId="17" fillId="0" borderId="3" xfId="0" applyFont="1" applyBorder="1" applyAlignment="1">
      <alignment horizontal="center" vertical="center" wrapText="1"/>
    </xf>
    <xf numFmtId="0" fontId="0" fillId="14" borderId="0" xfId="0" applyFill="1"/>
    <xf numFmtId="0" fontId="17" fillId="14"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10" fillId="14" borderId="3" xfId="0" applyFont="1" applyFill="1" applyBorder="1" applyAlignment="1">
      <alignment horizontal="center" vertical="center"/>
    </xf>
    <xf numFmtId="0" fontId="10" fillId="14"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center" vertical="center"/>
    </xf>
    <xf numFmtId="4" fontId="3" fillId="3" borderId="3" xfId="0" applyNumberFormat="1" applyFont="1" applyFill="1" applyBorder="1" applyAlignment="1">
      <alignment horizontal="center" vertical="center"/>
    </xf>
    <xf numFmtId="0" fontId="3" fillId="3" borderId="5" xfId="0" applyFont="1" applyFill="1" applyBorder="1" applyAlignment="1">
      <alignment horizontal="center" vertical="center" wrapText="1"/>
    </xf>
    <xf numFmtId="4" fontId="0" fillId="4" borderId="3" xfId="0" applyNumberFormat="1" applyFill="1" applyBorder="1" applyAlignment="1">
      <alignment horizontal="center" vertical="center"/>
    </xf>
    <xf numFmtId="0" fontId="60" fillId="0" borderId="3" xfId="0" applyFont="1" applyBorder="1" applyAlignment="1">
      <alignment horizontal="center"/>
    </xf>
    <xf numFmtId="4" fontId="60" fillId="0" borderId="3" xfId="0" applyNumberFormat="1" applyFont="1" applyBorder="1" applyAlignment="1">
      <alignment horizontal="center" vertical="center"/>
    </xf>
    <xf numFmtId="166" fontId="0" fillId="0" borderId="3" xfId="1" applyFont="1" applyBorder="1" applyAlignment="1">
      <alignment horizontal="center" vertical="center"/>
    </xf>
    <xf numFmtId="4" fontId="0" fillId="0" borderId="3" xfId="0" applyNumberFormat="1" applyBorder="1" applyAlignment="1">
      <alignment horizontal="center" vertical="center"/>
    </xf>
    <xf numFmtId="0" fontId="15" fillId="3" borderId="3" xfId="9" applyFill="1" applyBorder="1" applyAlignment="1">
      <alignment horizontal="center" vertical="center"/>
    </xf>
    <xf numFmtId="0" fontId="16" fillId="2" borderId="3" xfId="0" applyFont="1" applyFill="1" applyBorder="1" applyAlignment="1">
      <alignment horizontal="center" vertical="center" wrapText="1"/>
    </xf>
    <xf numFmtId="4" fontId="16" fillId="2" borderId="3" xfId="0" applyNumberFormat="1"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1" fontId="16" fillId="2" borderId="3" xfId="0" applyNumberFormat="1" applyFont="1" applyFill="1" applyBorder="1" applyAlignment="1">
      <alignment horizontal="center" vertical="center" wrapText="1"/>
    </xf>
    <xf numFmtId="0" fontId="3" fillId="0" borderId="3" xfId="10" applyFont="1" applyBorder="1" applyAlignment="1">
      <alignment horizontal="center" vertical="center" wrapText="1"/>
    </xf>
    <xf numFmtId="0" fontId="3" fillId="0" borderId="3" xfId="10" applyFont="1" applyBorder="1" applyAlignment="1">
      <alignment horizontal="center" vertical="center"/>
    </xf>
    <xf numFmtId="0" fontId="3" fillId="0" borderId="2" xfId="10" applyFont="1" applyBorder="1" applyAlignment="1">
      <alignment horizontal="center" vertical="center" wrapText="1"/>
    </xf>
    <xf numFmtId="0" fontId="25" fillId="0" borderId="6" xfId="10" applyFont="1" applyBorder="1" applyAlignment="1">
      <alignment horizontal="center" vertical="center"/>
    </xf>
    <xf numFmtId="0" fontId="3" fillId="0" borderId="6" xfId="10" applyFont="1" applyBorder="1" applyAlignment="1">
      <alignment horizontal="center" vertical="center" wrapText="1"/>
    </xf>
    <xf numFmtId="0" fontId="25" fillId="0" borderId="6" xfId="10" applyFont="1" applyBorder="1" applyAlignment="1">
      <alignment horizontal="center" vertical="center" wrapText="1"/>
    </xf>
    <xf numFmtId="0" fontId="25" fillId="0" borderId="2" xfId="10" applyFont="1" applyBorder="1" applyAlignment="1">
      <alignment horizontal="center" vertical="center"/>
    </xf>
    <xf numFmtId="0" fontId="25" fillId="0" borderId="2" xfId="10" applyFont="1" applyBorder="1" applyAlignment="1">
      <alignment horizontal="center" vertical="center" wrapText="1"/>
    </xf>
    <xf numFmtId="3" fontId="25" fillId="0" borderId="2" xfId="10" applyNumberFormat="1" applyFont="1" applyBorder="1" applyAlignment="1">
      <alignment horizontal="center" vertical="center" wrapText="1"/>
    </xf>
    <xf numFmtId="0" fontId="15" fillId="0" borderId="15" xfId="10" applyBorder="1"/>
    <xf numFmtId="0" fontId="25" fillId="0" borderId="3" xfId="10" applyFont="1" applyBorder="1" applyAlignment="1">
      <alignment horizontal="center" vertical="center" wrapText="1"/>
    </xf>
    <xf numFmtId="0" fontId="15" fillId="0" borderId="3" xfId="10" applyBorder="1" applyAlignment="1">
      <alignment horizontal="center" vertical="center"/>
    </xf>
    <xf numFmtId="0" fontId="15" fillId="0" borderId="2" xfId="10" applyBorder="1" applyAlignment="1">
      <alignment horizontal="center" vertical="center"/>
    </xf>
    <xf numFmtId="0" fontId="25" fillId="0" borderId="3" xfId="10" applyFont="1" applyBorder="1" applyAlignment="1">
      <alignment horizontal="center" vertical="center"/>
    </xf>
    <xf numFmtId="0" fontId="25" fillId="0" borderId="3" xfId="12" applyFont="1" applyBorder="1" applyAlignment="1">
      <alignment horizontal="center" vertical="center" wrapText="1"/>
    </xf>
    <xf numFmtId="0" fontId="25" fillId="0" borderId="3" xfId="12" applyFont="1" applyBorder="1" applyAlignment="1">
      <alignment horizontal="center" vertical="center"/>
    </xf>
    <xf numFmtId="0" fontId="25" fillId="0" borderId="6" xfId="12" applyFont="1" applyBorder="1" applyAlignment="1">
      <alignment horizontal="center" vertical="center"/>
    </xf>
    <xf numFmtId="0" fontId="25" fillId="0" borderId="6" xfId="12" applyFont="1" applyBorder="1" applyAlignment="1">
      <alignment horizontal="center" vertical="center" wrapText="1"/>
    </xf>
    <xf numFmtId="0" fontId="25" fillId="0" borderId="2" xfId="8" applyFont="1" applyFill="1" applyBorder="1" applyAlignment="1">
      <alignment horizontal="center" vertical="center"/>
    </xf>
    <xf numFmtId="0" fontId="25" fillId="0" borderId="2" xfId="8" applyFont="1" applyFill="1" applyBorder="1" applyAlignment="1">
      <alignment horizontal="center" vertical="center" wrapText="1"/>
    </xf>
    <xf numFmtId="0" fontId="25" fillId="0" borderId="3" xfId="8" applyFont="1" applyFill="1" applyBorder="1" applyAlignment="1">
      <alignment horizontal="center" vertical="center" wrapText="1"/>
    </xf>
    <xf numFmtId="0" fontId="25" fillId="0" borderId="3" xfId="8" applyFont="1" applyFill="1" applyBorder="1" applyAlignment="1">
      <alignment horizontal="center" vertical="center"/>
    </xf>
    <xf numFmtId="0" fontId="9" fillId="0" borderId="2" xfId="10" applyFont="1" applyBorder="1" applyAlignment="1">
      <alignment horizontal="center" vertical="center" wrapText="1"/>
    </xf>
    <xf numFmtId="0" fontId="0" fillId="0" borderId="2" xfId="10" applyFont="1" applyBorder="1" applyAlignment="1">
      <alignment horizontal="center" vertical="center" wrapText="1"/>
    </xf>
    <xf numFmtId="0" fontId="0" fillId="0" borderId="3" xfId="10" applyFont="1" applyBorder="1" applyAlignment="1">
      <alignment horizontal="center" vertical="center" wrapText="1"/>
    </xf>
    <xf numFmtId="0" fontId="9" fillId="0" borderId="3" xfId="10" applyFont="1" applyBorder="1" applyAlignment="1">
      <alignment horizontal="center" vertical="center" wrapText="1"/>
    </xf>
    <xf numFmtId="0" fontId="0" fillId="0" borderId="6" xfId="10" applyFont="1" applyBorder="1" applyAlignment="1">
      <alignment horizontal="center" vertical="center" wrapText="1"/>
    </xf>
    <xf numFmtId="0" fontId="9" fillId="0" borderId="6" xfId="10" applyFont="1" applyBorder="1" applyAlignment="1">
      <alignment horizontal="center" vertical="center" wrapText="1"/>
    </xf>
    <xf numFmtId="0" fontId="19" fillId="0" borderId="3" xfId="10" applyFont="1" applyBorder="1" applyAlignment="1">
      <alignment horizontal="center" vertical="center" wrapText="1"/>
    </xf>
    <xf numFmtId="0" fontId="25" fillId="0" borderId="3" xfId="10" applyFont="1" applyBorder="1" applyAlignment="1">
      <alignment vertical="center" wrapText="1"/>
    </xf>
    <xf numFmtId="0" fontId="25" fillId="0" borderId="3" xfId="10" applyFont="1" applyBorder="1" applyAlignment="1">
      <alignment vertical="center"/>
    </xf>
    <xf numFmtId="0" fontId="37" fillId="0" borderId="3" xfId="10" applyFont="1" applyBorder="1" applyAlignment="1">
      <alignment horizontal="center" vertical="center" wrapText="1"/>
    </xf>
    <xf numFmtId="0" fontId="37" fillId="0" borderId="6" xfId="10" applyFont="1" applyBorder="1" applyAlignment="1">
      <alignment horizontal="center" vertical="center" wrapText="1"/>
    </xf>
    <xf numFmtId="0" fontId="37" fillId="0" borderId="2" xfId="10" applyFont="1" applyBorder="1" applyAlignment="1">
      <alignment horizontal="center" vertical="center" wrapText="1"/>
    </xf>
    <xf numFmtId="0" fontId="55" fillId="0" borderId="23"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21" xfId="0" applyFont="1" applyBorder="1" applyAlignment="1">
      <alignment horizontal="center" vertical="center" wrapText="1"/>
    </xf>
    <xf numFmtId="0" fontId="53" fillId="0" borderId="23" xfId="0" applyFont="1" applyBorder="1" applyAlignment="1">
      <alignment horizontal="center" vertical="center" wrapText="1"/>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1" xfId="0" applyFont="1" applyBorder="1" applyAlignment="1">
      <alignment horizontal="center" vertical="center"/>
    </xf>
    <xf numFmtId="0" fontId="0" fillId="0" borderId="0" xfId="0" applyAlignment="1">
      <alignment horizontal="center" vertical="center" wrapText="1"/>
    </xf>
    <xf numFmtId="164" fontId="10" fillId="0" borderId="3" xfId="0" applyNumberFormat="1" applyFont="1" applyBorder="1" applyAlignment="1">
      <alignment horizontal="center" vertical="center" wrapText="1"/>
    </xf>
    <xf numFmtId="164" fontId="3" fillId="0" borderId="3" xfId="0" applyNumberFormat="1" applyFont="1" applyBorder="1" applyAlignment="1">
      <alignment vertical="center" wrapText="1"/>
    </xf>
    <xf numFmtId="0" fontId="19" fillId="0" borderId="3" xfId="9" applyFont="1" applyBorder="1" applyAlignment="1">
      <alignment horizontal="center" vertical="center" wrapText="1"/>
    </xf>
    <xf numFmtId="0" fontId="11" fillId="0" borderId="3" xfId="0" applyFont="1" applyBorder="1" applyAlignment="1">
      <alignment horizontal="center" vertical="center"/>
    </xf>
    <xf numFmtId="0" fontId="37" fillId="0" borderId="2" xfId="0" applyFont="1" applyBorder="1" applyAlignment="1">
      <alignment horizontal="center" vertical="center"/>
    </xf>
    <xf numFmtId="0" fontId="37"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25" fillId="0" borderId="3" xfId="0" applyFont="1" applyBorder="1" applyAlignment="1">
      <alignment vertical="center"/>
    </xf>
    <xf numFmtId="2" fontId="42" fillId="0" borderId="3" xfId="0" applyNumberFormat="1" applyFont="1" applyBorder="1" applyAlignment="1">
      <alignment vertical="center" wrapText="1"/>
    </xf>
    <xf numFmtId="2" fontId="0" fillId="0" borderId="3" xfId="0" applyNumberFormat="1" applyBorder="1" applyAlignment="1">
      <alignment vertical="center"/>
    </xf>
    <xf numFmtId="2" fontId="0" fillId="0" borderId="3" xfId="0" applyNumberFormat="1" applyBorder="1" applyAlignment="1">
      <alignment vertical="center" wrapText="1"/>
    </xf>
    <xf numFmtId="1" fontId="0" fillId="0" borderId="3" xfId="0" applyNumberFormat="1" applyBorder="1" applyAlignment="1">
      <alignment horizontal="center" vertical="center"/>
    </xf>
    <xf numFmtId="2" fontId="0" fillId="0" borderId="3" xfId="0" applyNumberFormat="1" applyBorder="1" applyAlignment="1">
      <alignment horizontal="center" vertical="center" wrapText="1"/>
    </xf>
    <xf numFmtId="0" fontId="69" fillId="0" borderId="3" xfId="0" applyFont="1" applyBorder="1" applyAlignment="1">
      <alignment horizontal="center" vertical="center" wrapText="1"/>
    </xf>
    <xf numFmtId="0" fontId="15" fillId="0" borderId="6" xfId="0" applyFont="1" applyBorder="1" applyAlignment="1">
      <alignment horizontal="center" vertical="center"/>
    </xf>
    <xf numFmtId="0" fontId="15" fillId="0" borderId="2" xfId="0" applyFont="1" applyBorder="1" applyAlignment="1">
      <alignment vertical="center" wrapText="1"/>
    </xf>
    <xf numFmtId="0" fontId="15" fillId="0" borderId="2" xfId="0" applyFont="1" applyBorder="1" applyAlignment="1">
      <alignment vertical="center"/>
    </xf>
    <xf numFmtId="0" fontId="15" fillId="0" borderId="7" xfId="0" applyFont="1" applyBorder="1" applyAlignment="1">
      <alignment vertical="center" wrapText="1"/>
    </xf>
    <xf numFmtId="0" fontId="15" fillId="0" borderId="7" xfId="0" applyFont="1" applyBorder="1" applyAlignment="1">
      <alignment vertical="center"/>
    </xf>
    <xf numFmtId="0" fontId="15" fillId="0" borderId="6" xfId="0" applyFont="1" applyBorder="1" applyAlignment="1">
      <alignment vertical="center" wrapText="1"/>
    </xf>
    <xf numFmtId="0" fontId="15" fillId="0" borderId="6" xfId="0" applyFont="1" applyBorder="1" applyAlignment="1">
      <alignment vertical="center"/>
    </xf>
    <xf numFmtId="2" fontId="15" fillId="0" borderId="3" xfId="0" applyNumberFormat="1" applyFont="1" applyBorder="1" applyAlignment="1">
      <alignment horizontal="center" vertical="center"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166" fontId="0" fillId="0" borderId="3" xfId="1" applyFont="1" applyFill="1" applyBorder="1" applyAlignment="1">
      <alignment horizontal="center" vertical="center"/>
    </xf>
    <xf numFmtId="1" fontId="15" fillId="0" borderId="3" xfId="0" applyNumberFormat="1" applyFont="1" applyBorder="1" applyAlignment="1">
      <alignment horizontal="center" vertical="center" wrapText="1"/>
    </xf>
    <xf numFmtId="0" fontId="69" fillId="0" borderId="3" xfId="9" applyFont="1" applyBorder="1" applyAlignment="1">
      <alignment horizontal="center" vertical="center" wrapText="1"/>
    </xf>
    <xf numFmtId="0" fontId="71" fillId="4" borderId="2" xfId="0" applyFont="1" applyFill="1" applyBorder="1" applyAlignment="1">
      <alignment horizontal="center" vertical="center"/>
    </xf>
    <xf numFmtId="0" fontId="71" fillId="4" borderId="7" xfId="0" applyFont="1" applyFill="1" applyBorder="1" applyAlignment="1">
      <alignment horizontal="center" vertical="center"/>
    </xf>
    <xf numFmtId="0" fontId="71" fillId="4" borderId="6" xfId="0" applyFont="1" applyFill="1" applyBorder="1" applyAlignment="1">
      <alignment horizontal="center" vertical="center"/>
    </xf>
    <xf numFmtId="0" fontId="71" fillId="4" borderId="7" xfId="0" applyFont="1" applyFill="1" applyBorder="1" applyAlignment="1">
      <alignment horizontal="center"/>
    </xf>
    <xf numFmtId="4" fontId="71" fillId="4" borderId="7" xfId="0" applyNumberFormat="1" applyFont="1" applyFill="1" applyBorder="1" applyAlignment="1">
      <alignment horizontal="center" vertical="center"/>
    </xf>
    <xf numFmtId="0" fontId="71" fillId="4" borderId="6" xfId="0" applyFont="1" applyFill="1" applyBorder="1" applyAlignment="1">
      <alignment horizontal="center" vertical="center" wrapText="1"/>
    </xf>
    <xf numFmtId="0" fontId="71" fillId="4" borderId="6" xfId="0" applyFont="1" applyFill="1" applyBorder="1" applyAlignment="1">
      <alignment horizontal="center"/>
    </xf>
    <xf numFmtId="0" fontId="71" fillId="4" borderId="2" xfId="0" applyFont="1" applyFill="1" applyBorder="1"/>
    <xf numFmtId="0" fontId="71" fillId="4" borderId="14" xfId="0" applyFont="1" applyFill="1" applyBorder="1"/>
    <xf numFmtId="0" fontId="71" fillId="0" borderId="6" xfId="0" applyFont="1" applyBorder="1" applyAlignment="1">
      <alignment horizontal="center" vertical="center" wrapText="1"/>
    </xf>
    <xf numFmtId="0" fontId="71" fillId="4" borderId="0" xfId="0" applyFont="1" applyFill="1"/>
    <xf numFmtId="0" fontId="71" fillId="4" borderId="7" xfId="0" applyFont="1" applyFill="1" applyBorder="1"/>
    <xf numFmtId="0" fontId="71" fillId="4" borderId="1" xfId="0" applyFont="1" applyFill="1" applyBorder="1"/>
    <xf numFmtId="0" fontId="71" fillId="4" borderId="0" xfId="0" applyFont="1" applyFill="1" applyAlignment="1">
      <alignment horizontal="center"/>
    </xf>
    <xf numFmtId="0" fontId="71" fillId="4" borderId="6" xfId="0" applyFont="1" applyFill="1" applyBorder="1"/>
    <xf numFmtId="4" fontId="71" fillId="4" borderId="7" xfId="0" applyNumberFormat="1" applyFont="1" applyFill="1" applyBorder="1" applyAlignment="1">
      <alignment horizontal="center"/>
    </xf>
    <xf numFmtId="0" fontId="71" fillId="4" borderId="3" xfId="0" applyFont="1" applyFill="1" applyBorder="1" applyAlignment="1">
      <alignment horizontal="center" vertical="center" wrapText="1"/>
    </xf>
    <xf numFmtId="0" fontId="71" fillId="4" borderId="3" xfId="0" applyFont="1" applyFill="1" applyBorder="1" applyAlignment="1">
      <alignment horizontal="center"/>
    </xf>
    <xf numFmtId="0" fontId="71" fillId="4" borderId="14" xfId="0" applyFont="1" applyFill="1" applyBorder="1" applyAlignment="1">
      <alignment horizontal="center" vertical="center"/>
    </xf>
    <xf numFmtId="0" fontId="4" fillId="3" borderId="3" xfId="9" applyFont="1" applyFill="1" applyBorder="1" applyAlignment="1">
      <alignment horizontal="center" vertical="center"/>
    </xf>
    <xf numFmtId="0" fontId="4" fillId="3" borderId="3" xfId="9" applyFont="1" applyFill="1" applyBorder="1" applyAlignment="1">
      <alignment horizontal="center" vertical="center" wrapText="1"/>
    </xf>
    <xf numFmtId="0" fontId="5" fillId="3" borderId="3" xfId="9" applyFont="1" applyFill="1" applyBorder="1" applyAlignment="1">
      <alignment horizontal="center" vertical="center"/>
    </xf>
    <xf numFmtId="4" fontId="4" fillId="3" borderId="3" xfId="9" applyNumberFormat="1" applyFont="1" applyFill="1" applyBorder="1" applyAlignment="1">
      <alignment horizontal="center" vertical="center" wrapText="1"/>
    </xf>
    <xf numFmtId="1" fontId="4" fillId="3" borderId="3" xfId="9" applyNumberFormat="1" applyFont="1" applyFill="1" applyBorder="1" applyAlignment="1">
      <alignment horizontal="center" vertical="center" wrapText="1"/>
    </xf>
    <xf numFmtId="0" fontId="4" fillId="3" borderId="3" xfId="10" applyFont="1" applyFill="1" applyBorder="1" applyAlignment="1">
      <alignment horizontal="center" vertical="center"/>
    </xf>
    <xf numFmtId="0" fontId="4" fillId="3" borderId="3" xfId="10" applyFont="1" applyFill="1" applyBorder="1" applyAlignment="1">
      <alignment horizontal="center" vertical="center" wrapText="1"/>
    </xf>
    <xf numFmtId="0" fontId="5" fillId="3" borderId="3" xfId="10" applyFont="1" applyFill="1" applyBorder="1" applyAlignment="1">
      <alignment horizontal="center" vertical="center"/>
    </xf>
    <xf numFmtId="4" fontId="4" fillId="3" borderId="3" xfId="10" applyNumberFormat="1" applyFont="1" applyFill="1" applyBorder="1" applyAlignment="1">
      <alignment horizontal="center" vertical="center" wrapText="1"/>
    </xf>
    <xf numFmtId="0" fontId="44" fillId="3" borderId="3" xfId="10" applyFont="1" applyFill="1" applyBorder="1" applyAlignment="1">
      <alignment horizontal="center" vertical="center" wrapText="1"/>
    </xf>
    <xf numFmtId="1" fontId="4" fillId="3" borderId="3" xfId="10" applyNumberFormat="1" applyFont="1" applyFill="1" applyBorder="1" applyAlignment="1">
      <alignment horizontal="center" vertical="center" wrapText="1"/>
    </xf>
    <xf numFmtId="4" fontId="44" fillId="3" borderId="3" xfId="1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39" xfId="0" applyFont="1" applyBorder="1" applyAlignment="1">
      <alignment horizontal="center" vertical="center"/>
    </xf>
    <xf numFmtId="0" fontId="0" fillId="0" borderId="0" xfId="0" applyAlignment="1">
      <alignment horizontal="left"/>
    </xf>
    <xf numFmtId="0" fontId="0" fillId="0" borderId="0" xfId="0" applyAlignment="1">
      <alignment wrapText="1"/>
    </xf>
    <xf numFmtId="0" fontId="0" fillId="0" borderId="0" xfId="0"/>
    <xf numFmtId="0" fontId="0" fillId="6" borderId="3" xfId="0" applyFill="1" applyBorder="1" applyAlignment="1">
      <alignment horizontal="center"/>
    </xf>
    <xf numFmtId="0" fontId="25" fillId="4" borderId="3" xfId="0" applyFont="1" applyFill="1" applyBorder="1" applyAlignment="1">
      <alignment horizontal="center" vertical="center" wrapText="1"/>
    </xf>
    <xf numFmtId="0" fontId="0" fillId="3" borderId="3" xfId="0" applyFill="1" applyBorder="1" applyAlignment="1">
      <alignment horizontal="center" vertical="center"/>
    </xf>
    <xf numFmtId="3" fontId="25" fillId="4" borderId="2" xfId="0" applyNumberFormat="1" applyFont="1" applyFill="1" applyBorder="1" applyAlignment="1">
      <alignment horizontal="center" vertical="center" wrapText="1"/>
    </xf>
    <xf numFmtId="3" fontId="25" fillId="4" borderId="7" xfId="0" applyNumberFormat="1" applyFont="1" applyFill="1" applyBorder="1" applyAlignment="1">
      <alignment horizontal="center" vertical="center" wrapText="1"/>
    </xf>
    <xf numFmtId="3" fontId="25" fillId="4" borderId="6" xfId="0" applyNumberFormat="1" applyFont="1" applyFill="1" applyBorder="1" applyAlignment="1">
      <alignment horizontal="center" vertical="center" wrapText="1"/>
    </xf>
    <xf numFmtId="165" fontId="25" fillId="4" borderId="2" xfId="0" applyNumberFormat="1" applyFont="1" applyFill="1" applyBorder="1" applyAlignment="1">
      <alignment horizontal="center" vertical="center"/>
    </xf>
    <xf numFmtId="165" fontId="25" fillId="4" borderId="7" xfId="0" applyNumberFormat="1" applyFont="1" applyFill="1" applyBorder="1" applyAlignment="1">
      <alignment horizontal="center" vertical="center"/>
    </xf>
    <xf numFmtId="165" fontId="25" fillId="4" borderId="6" xfId="0" applyNumberFormat="1" applyFont="1" applyFill="1" applyBorder="1" applyAlignment="1">
      <alignment horizontal="center" vertical="center"/>
    </xf>
    <xf numFmtId="3" fontId="25" fillId="4" borderId="3" xfId="0" applyNumberFormat="1"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6" xfId="0" applyFont="1" applyFill="1" applyBorder="1" applyAlignment="1">
      <alignment horizontal="center" vertical="center" wrapText="1"/>
    </xf>
    <xf numFmtId="165" fontId="25" fillId="4" borderId="2" xfId="0" applyNumberFormat="1" applyFont="1" applyFill="1" applyBorder="1" applyAlignment="1">
      <alignment horizontal="center" vertical="center" wrapText="1"/>
    </xf>
    <xf numFmtId="165" fontId="25" fillId="4" borderId="7" xfId="0" applyNumberFormat="1" applyFont="1" applyFill="1" applyBorder="1" applyAlignment="1">
      <alignment horizontal="center" vertical="center" wrapText="1"/>
    </xf>
    <xf numFmtId="165" fontId="25" fillId="4" borderId="6" xfId="0" applyNumberFormat="1" applyFont="1" applyFill="1" applyBorder="1" applyAlignment="1">
      <alignment horizontal="center" vertical="center" wrapText="1"/>
    </xf>
    <xf numFmtId="165" fontId="25" fillId="4" borderId="3" xfId="0" applyNumberFormat="1" applyFont="1" applyFill="1" applyBorder="1" applyAlignment="1">
      <alignment horizontal="center" vertical="center" wrapText="1"/>
    </xf>
    <xf numFmtId="0" fontId="25" fillId="4" borderId="3" xfId="0" applyFont="1" applyFill="1" applyBorder="1" applyAlignment="1">
      <alignment horizontal="center" vertical="center"/>
    </xf>
    <xf numFmtId="0" fontId="37" fillId="4" borderId="3" xfId="0" applyFont="1" applyFill="1" applyBorder="1" applyAlignment="1">
      <alignment horizontal="center" vertical="center" wrapText="1"/>
    </xf>
    <xf numFmtId="168" fontId="25" fillId="4" borderId="2" xfId="7" applyNumberFormat="1" applyFont="1" applyFill="1" applyBorder="1" applyAlignment="1">
      <alignment horizontal="center" vertical="center" wrapText="1"/>
    </xf>
    <xf numFmtId="168" fontId="25" fillId="4" borderId="6" xfId="7" applyNumberFormat="1" applyFont="1" applyFill="1" applyBorder="1" applyAlignment="1">
      <alignment horizontal="center" vertical="center" wrapText="1"/>
    </xf>
    <xf numFmtId="0" fontId="25" fillId="4" borderId="2"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2" xfId="9" applyFont="1" applyFill="1" applyBorder="1" applyAlignment="1">
      <alignment horizontal="center" vertical="center"/>
    </xf>
    <xf numFmtId="0" fontId="25" fillId="4" borderId="6" xfId="9" applyFont="1" applyFill="1" applyBorder="1" applyAlignment="1">
      <alignment horizontal="center" vertical="center"/>
    </xf>
    <xf numFmtId="0" fontId="25" fillId="4" borderId="3" xfId="9" applyFont="1" applyFill="1" applyBorder="1" applyAlignment="1">
      <alignment horizontal="center" vertical="center"/>
    </xf>
    <xf numFmtId="4" fontId="25" fillId="4" borderId="2" xfId="0" applyNumberFormat="1" applyFont="1" applyFill="1" applyBorder="1" applyAlignment="1">
      <alignment horizontal="center" vertical="center" wrapText="1"/>
    </xf>
    <xf numFmtId="4" fontId="25" fillId="4" borderId="7" xfId="0" applyNumberFormat="1" applyFont="1" applyFill="1" applyBorder="1" applyAlignment="1">
      <alignment horizontal="center" vertical="center" wrapText="1"/>
    </xf>
    <xf numFmtId="16" fontId="25" fillId="4" borderId="3" xfId="0" quotePrefix="1" applyNumberFormat="1" applyFont="1" applyFill="1" applyBorder="1" applyAlignment="1">
      <alignment horizontal="center" vertical="center" wrapText="1"/>
    </xf>
    <xf numFmtId="0" fontId="4" fillId="2" borderId="3" xfId="9" applyFont="1" applyFill="1" applyBorder="1" applyAlignment="1">
      <alignment horizontal="center" vertical="center" wrapText="1"/>
    </xf>
    <xf numFmtId="0" fontId="4" fillId="2" borderId="3" xfId="9" applyFont="1" applyFill="1" applyBorder="1" applyAlignment="1">
      <alignment horizontal="center" vertical="center"/>
    </xf>
    <xf numFmtId="0" fontId="6" fillId="0" borderId="3" xfId="9" applyFont="1" applyBorder="1" applyAlignment="1">
      <alignment horizontal="center"/>
    </xf>
    <xf numFmtId="4" fontId="4" fillId="2" borderId="3" xfId="9" applyNumberFormat="1" applyFont="1" applyFill="1" applyBorder="1" applyAlignment="1">
      <alignment horizontal="center" vertical="center" wrapText="1"/>
    </xf>
    <xf numFmtId="3" fontId="25" fillId="4" borderId="3" xfId="0" applyNumberFormat="1" applyFont="1" applyFill="1" applyBorder="1" applyAlignment="1">
      <alignment horizontal="center" vertical="center"/>
    </xf>
    <xf numFmtId="0" fontId="0" fillId="4" borderId="1" xfId="0" applyFill="1" applyBorder="1" applyAlignment="1">
      <alignment horizontal="left" vertical="center" wrapText="1"/>
    </xf>
    <xf numFmtId="0" fontId="15" fillId="0" borderId="1" xfId="9" applyBorder="1" applyAlignment="1">
      <alignment horizontal="right"/>
    </xf>
    <xf numFmtId="0" fontId="5" fillId="2" borderId="3" xfId="9" applyFont="1" applyFill="1" applyBorder="1" applyAlignment="1">
      <alignment horizontal="center" vertical="center"/>
    </xf>
    <xf numFmtId="0" fontId="6" fillId="0" borderId="0" xfId="0" applyFont="1" applyAlignment="1">
      <alignment horizontal="left" wrapText="1"/>
    </xf>
    <xf numFmtId="0" fontId="28" fillId="0" borderId="0" xfId="0" applyFont="1" applyAlignment="1">
      <alignment wrapText="1"/>
    </xf>
    <xf numFmtId="0" fontId="6" fillId="0" borderId="1" xfId="0" applyFont="1" applyBorder="1" applyAlignment="1">
      <alignment horizontal="right"/>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5" fillId="2" borderId="2"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5" xfId="0" applyFont="1" applyBorder="1" applyAlignment="1">
      <alignment horizontal="center"/>
    </xf>
    <xf numFmtId="4" fontId="4" fillId="2" borderId="3" xfId="0" applyNumberFormat="1" applyFont="1" applyFill="1" applyBorder="1" applyAlignment="1">
      <alignment horizontal="center" vertical="center" wrapText="1"/>
    </xf>
    <xf numFmtId="0" fontId="30" fillId="4" borderId="2" xfId="0" applyFont="1" applyFill="1" applyBorder="1" applyAlignment="1">
      <alignment horizontal="center" vertical="center" wrapText="1"/>
    </xf>
    <xf numFmtId="0" fontId="3" fillId="4" borderId="6" xfId="0" applyFont="1" applyFill="1" applyBorder="1" applyAlignment="1">
      <alignment vertical="center"/>
    </xf>
    <xf numFmtId="0" fontId="30" fillId="4" borderId="2" xfId="0" applyFont="1" applyFill="1" applyBorder="1" applyAlignment="1">
      <alignment vertical="center" wrapText="1"/>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30" fillId="4" borderId="3" xfId="0" applyFont="1" applyFill="1" applyBorder="1" applyAlignment="1">
      <alignment horizontal="center" vertical="center"/>
    </xf>
    <xf numFmtId="0" fontId="3" fillId="4" borderId="3" xfId="0" applyFont="1" applyFill="1" applyBorder="1" applyAlignment="1">
      <alignment vertical="center"/>
    </xf>
    <xf numFmtId="0" fontId="30" fillId="4" borderId="2" xfId="0" applyFont="1" applyFill="1" applyBorder="1" applyAlignment="1">
      <alignment horizontal="center" vertical="center"/>
    </xf>
    <xf numFmtId="0" fontId="30" fillId="4" borderId="2" xfId="0" applyFont="1" applyFill="1" applyBorder="1" applyAlignment="1">
      <alignment horizontal="left" vertical="center" wrapText="1"/>
    </xf>
    <xf numFmtId="0" fontId="31" fillId="4" borderId="2" xfId="0" applyFont="1" applyFill="1" applyBorder="1" applyAlignment="1">
      <alignment horizontal="center" vertical="center" wrapText="1"/>
    </xf>
    <xf numFmtId="0" fontId="30" fillId="4" borderId="2" xfId="0" applyFont="1" applyFill="1" applyBorder="1" applyAlignment="1">
      <alignment vertical="center"/>
    </xf>
    <xf numFmtId="4" fontId="30" fillId="4" borderId="2" xfId="0" applyNumberFormat="1" applyFont="1" applyFill="1" applyBorder="1" applyAlignment="1">
      <alignmen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6" xfId="0" applyFont="1" applyFill="1" applyBorder="1" applyAlignment="1">
      <alignment horizontal="left" vertical="center" wrapText="1"/>
    </xf>
    <xf numFmtId="0" fontId="3" fillId="4" borderId="6" xfId="0" applyFont="1" applyFill="1" applyBorder="1" applyAlignment="1">
      <alignment vertical="center" wrapText="1"/>
    </xf>
    <xf numFmtId="0" fontId="5" fillId="4" borderId="3" xfId="0" applyFont="1" applyFill="1" applyBorder="1" applyAlignment="1">
      <alignment horizontal="center" vertical="center"/>
    </xf>
    <xf numFmtId="4" fontId="30" fillId="4" borderId="2" xfId="0" applyNumberFormat="1" applyFont="1" applyFill="1" applyBorder="1" applyAlignment="1">
      <alignment horizontal="right" vertical="center"/>
    </xf>
    <xf numFmtId="0" fontId="3" fillId="4" borderId="6" xfId="0" applyFont="1" applyFill="1" applyBorder="1" applyAlignment="1">
      <alignment horizontal="right" vertical="center"/>
    </xf>
    <xf numFmtId="0" fontId="30" fillId="4" borderId="2" xfId="0" applyFont="1" applyFill="1" applyBorder="1"/>
    <xf numFmtId="0" fontId="3" fillId="4" borderId="6" xfId="0" applyFont="1" applyFill="1" applyBorder="1"/>
    <xf numFmtId="17" fontId="30" fillId="4" borderId="2"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7" xfId="0" applyFont="1" applyFill="1" applyBorder="1" applyAlignment="1">
      <alignment horizontal="left" vertical="center" wrapText="1"/>
    </xf>
    <xf numFmtId="0" fontId="3" fillId="4" borderId="7" xfId="0" applyFont="1" applyFill="1" applyBorder="1" applyAlignment="1">
      <alignment vertical="center" wrapText="1"/>
    </xf>
    <xf numFmtId="0" fontId="30" fillId="4" borderId="3" xfId="0" applyFont="1" applyFill="1" applyBorder="1"/>
    <xf numFmtId="0" fontId="3" fillId="4" borderId="3" xfId="0" applyFont="1" applyFill="1" applyBorder="1"/>
    <xf numFmtId="0" fontId="6" fillId="3" borderId="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0" applyFont="1" applyFill="1" applyBorder="1" applyAlignment="1">
      <alignment horizontal="center"/>
    </xf>
    <xf numFmtId="0" fontId="3" fillId="4" borderId="7" xfId="0" applyFont="1" applyFill="1" applyBorder="1" applyAlignment="1">
      <alignment horizontal="right" vertical="center"/>
    </xf>
    <xf numFmtId="0" fontId="4" fillId="2" borderId="4" xfId="9" applyFont="1" applyFill="1" applyBorder="1" applyAlignment="1">
      <alignment horizontal="center" vertical="center"/>
    </xf>
    <xf numFmtId="0" fontId="25" fillId="4" borderId="3" xfId="9" applyFont="1" applyFill="1" applyBorder="1" applyAlignment="1">
      <alignment horizontal="center" vertical="center" wrapText="1"/>
    </xf>
    <xf numFmtId="0" fontId="3" fillId="4" borderId="2" xfId="0" applyFont="1" applyFill="1" applyBorder="1" applyAlignment="1">
      <alignment horizontal="center" vertical="center" wrapText="1"/>
    </xf>
    <xf numFmtId="0" fontId="25" fillId="4" borderId="2" xfId="9" applyFont="1" applyFill="1" applyBorder="1" applyAlignment="1">
      <alignment horizontal="center" vertical="center" wrapText="1"/>
    </xf>
    <xf numFmtId="0" fontId="25" fillId="4" borderId="6" xfId="9"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15" fillId="0" borderId="2" xfId="9" applyBorder="1" applyAlignment="1">
      <alignment horizontal="center" vertical="center"/>
    </xf>
    <xf numFmtId="0" fontId="15" fillId="0" borderId="7" xfId="9" applyBorder="1" applyAlignment="1">
      <alignment horizontal="center" vertical="center"/>
    </xf>
    <xf numFmtId="0" fontId="15" fillId="0" borderId="6" xfId="9" applyBorder="1" applyAlignment="1">
      <alignment horizontal="center" vertical="center"/>
    </xf>
    <xf numFmtId="4" fontId="15" fillId="0" borderId="2" xfId="9" applyNumberFormat="1" applyBorder="1" applyAlignment="1">
      <alignment horizontal="center" vertical="center"/>
    </xf>
    <xf numFmtId="4" fontId="15" fillId="0" borderId="7" xfId="9" applyNumberFormat="1" applyBorder="1" applyAlignment="1">
      <alignment horizontal="center" vertical="center"/>
    </xf>
    <xf numFmtId="4" fontId="15" fillId="0" borderId="6" xfId="9" applyNumberFormat="1" applyBorder="1" applyAlignment="1">
      <alignment horizontal="center" vertical="center"/>
    </xf>
    <xf numFmtId="0" fontId="15" fillId="0" borderId="2" xfId="9" applyBorder="1" applyAlignment="1">
      <alignment horizontal="center" vertical="center" wrapText="1"/>
    </xf>
    <xf numFmtId="0" fontId="15" fillId="0" borderId="7" xfId="9" applyBorder="1" applyAlignment="1">
      <alignment horizontal="center" vertical="center" wrapText="1"/>
    </xf>
    <xf numFmtId="0" fontId="15" fillId="0" borderId="6" xfId="9" applyBorder="1" applyAlignment="1">
      <alignment horizontal="center" vertical="center" wrapText="1"/>
    </xf>
    <xf numFmtId="4" fontId="25" fillId="4" borderId="2" xfId="9" applyNumberFormat="1" applyFont="1" applyFill="1" applyBorder="1" applyAlignment="1">
      <alignment horizontal="center" vertical="center" wrapText="1"/>
    </xf>
    <xf numFmtId="4" fontId="25" fillId="4" borderId="6" xfId="9" applyNumberFormat="1" applyFont="1" applyFill="1" applyBorder="1" applyAlignment="1">
      <alignment horizontal="center" vertical="center" wrapText="1"/>
    </xf>
    <xf numFmtId="0" fontId="15" fillId="0" borderId="3" xfId="9" applyBorder="1" applyAlignment="1">
      <alignment horizontal="center" vertical="center"/>
    </xf>
    <xf numFmtId="0" fontId="15" fillId="4" borderId="3" xfId="9" applyFill="1" applyBorder="1" applyAlignment="1">
      <alignment horizontal="center" vertical="center"/>
    </xf>
    <xf numFmtId="0" fontId="3" fillId="4" borderId="3" xfId="0" applyFont="1" applyFill="1" applyBorder="1" applyAlignment="1">
      <alignment horizontal="center" vertical="center" wrapText="1"/>
    </xf>
    <xf numFmtId="0" fontId="15" fillId="4" borderId="2" xfId="9" applyFill="1" applyBorder="1" applyAlignment="1">
      <alignment horizontal="center" vertical="center"/>
    </xf>
    <xf numFmtId="0" fontId="15" fillId="4" borderId="6" xfId="9" applyFill="1" applyBorder="1" applyAlignment="1">
      <alignment horizontal="center" vertical="center"/>
    </xf>
    <xf numFmtId="3" fontId="15" fillId="0" borderId="2" xfId="9" applyNumberFormat="1" applyBorder="1" applyAlignment="1">
      <alignment horizontal="center" vertical="center"/>
    </xf>
    <xf numFmtId="3" fontId="15" fillId="0" borderId="6" xfId="9" applyNumberFormat="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xf>
    <xf numFmtId="4" fontId="3" fillId="0" borderId="3"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17" fontId="3" fillId="0" borderId="3" xfId="0" applyNumberFormat="1" applyFont="1" applyBorder="1" applyAlignment="1">
      <alignment horizontal="center" vertical="center" wrapText="1"/>
    </xf>
    <xf numFmtId="4" fontId="3" fillId="0" borderId="3" xfId="0" applyNumberFormat="1" applyFont="1" applyBorder="1" applyAlignment="1">
      <alignment horizontal="center" vertical="center"/>
    </xf>
    <xf numFmtId="17" fontId="0" fillId="0" borderId="3" xfId="0" applyNumberFormat="1" applyBorder="1" applyAlignment="1">
      <alignment horizontal="center" vertical="center" wrapText="1"/>
    </xf>
    <xf numFmtId="0" fontId="3" fillId="0" borderId="3" xfId="0" applyFont="1" applyBorder="1" applyAlignment="1">
      <alignment horizontal="center" vertical="center"/>
    </xf>
    <xf numFmtId="0" fontId="0" fillId="0" borderId="3" xfId="0" applyBorder="1" applyAlignment="1">
      <alignment horizontal="center" vertical="center" wrapText="1"/>
    </xf>
    <xf numFmtId="4" fontId="3" fillId="0" borderId="2" xfId="0" applyNumberFormat="1" applyFont="1" applyBorder="1" applyAlignment="1">
      <alignment horizontal="center" vertical="center"/>
    </xf>
    <xf numFmtId="4" fontId="3" fillId="0" borderId="6" xfId="0" applyNumberFormat="1" applyFont="1" applyBorder="1" applyAlignment="1">
      <alignment horizontal="center" vertical="center"/>
    </xf>
    <xf numFmtId="4" fontId="3" fillId="0" borderId="2"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17" fontId="0" fillId="0" borderId="2" xfId="0" applyNumberFormat="1" applyBorder="1" applyAlignment="1">
      <alignment horizontal="center" vertical="center" wrapText="1"/>
    </xf>
    <xf numFmtId="17" fontId="0" fillId="0" borderId="6" xfId="0" applyNumberFormat="1" applyBorder="1" applyAlignment="1">
      <alignment horizontal="center" vertical="center" wrapText="1"/>
    </xf>
    <xf numFmtId="0" fontId="0" fillId="0" borderId="2" xfId="0" applyBorder="1" applyAlignment="1">
      <alignment horizontal="center" vertical="center"/>
    </xf>
    <xf numFmtId="0" fontId="0" fillId="0" borderId="6" xfId="0" applyBorder="1" applyAlignment="1">
      <alignment horizontal="center" vertical="center"/>
    </xf>
    <xf numFmtId="0" fontId="19" fillId="0" borderId="3" xfId="0" applyFont="1" applyBorder="1" applyAlignment="1">
      <alignment horizontal="center" vertical="center"/>
    </xf>
    <xf numFmtId="0" fontId="19" fillId="0" borderId="3" xfId="0" applyFont="1" applyBorder="1" applyAlignment="1">
      <alignment horizontal="center" vertical="center" wrapText="1"/>
    </xf>
    <xf numFmtId="2" fontId="3" fillId="0" borderId="3" xfId="0" applyNumberFormat="1" applyFont="1" applyBorder="1" applyAlignment="1">
      <alignment horizontal="center" vertical="center"/>
    </xf>
    <xf numFmtId="0" fontId="19"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19" fillId="2" borderId="2"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4" xfId="0" applyFont="1" applyFill="1" applyBorder="1" applyAlignment="1">
      <alignment horizontal="center" vertical="center" wrapText="1"/>
    </xf>
    <xf numFmtId="0" fontId="0" fillId="0" borderId="5" xfId="0" applyBorder="1" applyAlignment="1">
      <alignment horizontal="center"/>
    </xf>
    <xf numFmtId="4" fontId="19" fillId="2" borderId="3" xfId="0" applyNumberFormat="1" applyFont="1" applyFill="1" applyBorder="1" applyAlignment="1">
      <alignment horizontal="center" vertical="center" wrapText="1"/>
    </xf>
    <xf numFmtId="0" fontId="0" fillId="0" borderId="1" xfId="0" applyBorder="1" applyAlignment="1">
      <alignment horizontal="right"/>
    </xf>
    <xf numFmtId="0" fontId="19" fillId="2"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9" fillId="2" borderId="3" xfId="0" applyFont="1" applyFill="1" applyBorder="1" applyAlignment="1">
      <alignment horizontal="center" vertical="center" wrapText="1"/>
    </xf>
    <xf numFmtId="4" fontId="20" fillId="4" borderId="3" xfId="9" applyNumberFormat="1" applyFont="1" applyFill="1" applyBorder="1" applyAlignment="1">
      <alignment horizontal="center" vertical="center" wrapText="1"/>
    </xf>
    <xf numFmtId="4" fontId="21" fillId="4" borderId="3" xfId="9" applyNumberFormat="1" applyFont="1" applyFill="1" applyBorder="1" applyAlignment="1">
      <alignment horizontal="center" vertical="center" wrapText="1"/>
    </xf>
    <xf numFmtId="0" fontId="21" fillId="4" borderId="3" xfId="9" applyFont="1" applyFill="1" applyBorder="1" applyAlignment="1">
      <alignment horizontal="center" vertical="center" wrapText="1"/>
    </xf>
    <xf numFmtId="0" fontId="20" fillId="4" borderId="3" xfId="9" applyFont="1" applyFill="1" applyBorder="1" applyAlignment="1">
      <alignment horizontal="center" vertical="center" wrapText="1"/>
    </xf>
    <xf numFmtId="0" fontId="20" fillId="4" borderId="2" xfId="9" applyFont="1" applyFill="1" applyBorder="1" applyAlignment="1">
      <alignment horizontal="center" vertical="center" wrapText="1"/>
    </xf>
    <xf numFmtId="0" fontId="20" fillId="4" borderId="7" xfId="9" applyFont="1" applyFill="1" applyBorder="1" applyAlignment="1">
      <alignment horizontal="center" vertical="center" wrapText="1"/>
    </xf>
    <xf numFmtId="0" fontId="20" fillId="4" borderId="6" xfId="9" applyFont="1" applyFill="1" applyBorder="1" applyAlignment="1">
      <alignment horizontal="center" vertical="center" wrapText="1"/>
    </xf>
    <xf numFmtId="0" fontId="21" fillId="4" borderId="2" xfId="9" applyFont="1" applyFill="1" applyBorder="1" applyAlignment="1">
      <alignment horizontal="center" vertical="center" wrapText="1"/>
    </xf>
    <xf numFmtId="0" fontId="21" fillId="4" borderId="7" xfId="9" applyFont="1" applyFill="1" applyBorder="1" applyAlignment="1">
      <alignment horizontal="center" vertical="center" wrapText="1"/>
    </xf>
    <xf numFmtId="0" fontId="21" fillId="4" borderId="6" xfId="9" applyFont="1" applyFill="1" applyBorder="1" applyAlignment="1">
      <alignment horizontal="center" vertical="center" wrapText="1"/>
    </xf>
    <xf numFmtId="4" fontId="20" fillId="4" borderId="2" xfId="9" applyNumberFormat="1" applyFont="1" applyFill="1" applyBorder="1" applyAlignment="1">
      <alignment horizontal="center" vertical="center" wrapText="1"/>
    </xf>
    <xf numFmtId="4" fontId="20" fillId="4" borderId="7" xfId="9" applyNumberFormat="1" applyFont="1" applyFill="1" applyBorder="1" applyAlignment="1">
      <alignment horizontal="center" vertical="center" wrapText="1"/>
    </xf>
    <xf numFmtId="4" fontId="20" fillId="4" borderId="6" xfId="9" applyNumberFormat="1" applyFont="1" applyFill="1" applyBorder="1" applyAlignment="1">
      <alignment horizontal="center" vertical="center" wrapText="1"/>
    </xf>
    <xf numFmtId="0" fontId="20" fillId="4" borderId="2" xfId="9" applyFont="1" applyFill="1" applyBorder="1" applyAlignment="1">
      <alignment horizontal="center" vertical="center"/>
    </xf>
    <xf numFmtId="0" fontId="20" fillId="4" borderId="7" xfId="9" applyFont="1" applyFill="1" applyBorder="1" applyAlignment="1">
      <alignment horizontal="center" vertical="center"/>
    </xf>
    <xf numFmtId="0" fontId="20" fillId="4" borderId="6" xfId="9" applyFont="1" applyFill="1" applyBorder="1" applyAlignment="1">
      <alignment horizontal="center" vertical="center"/>
    </xf>
    <xf numFmtId="0" fontId="20" fillId="2" borderId="3" xfId="9" applyFont="1" applyFill="1" applyBorder="1" applyAlignment="1">
      <alignment horizontal="center" vertical="center"/>
    </xf>
    <xf numFmtId="0" fontId="2" fillId="0" borderId="0" xfId="9" applyFont="1" applyAlignment="1">
      <alignment horizontal="left"/>
    </xf>
    <xf numFmtId="0" fontId="20" fillId="2" borderId="3" xfId="9" applyFont="1" applyFill="1" applyBorder="1" applyAlignment="1">
      <alignment horizontal="center" vertical="center" wrapText="1"/>
    </xf>
    <xf numFmtId="0" fontId="21" fillId="0" borderId="3" xfId="9" applyFont="1" applyBorder="1" applyAlignment="1">
      <alignment horizontal="center"/>
    </xf>
    <xf numFmtId="4" fontId="20" fillId="2" borderId="3" xfId="9"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4" fontId="3" fillId="4" borderId="2" xfId="0" applyNumberFormat="1" applyFont="1" applyFill="1" applyBorder="1" applyAlignment="1">
      <alignment horizontal="center" vertical="center" wrapText="1"/>
    </xf>
    <xf numFmtId="4" fontId="3" fillId="4" borderId="6" xfId="0" applyNumberFormat="1" applyFont="1" applyFill="1" applyBorder="1" applyAlignment="1">
      <alignment horizontal="center" vertical="center" wrapText="1"/>
    </xf>
    <xf numFmtId="0" fontId="3" fillId="4" borderId="3" xfId="0" applyFont="1" applyFill="1" applyBorder="1" applyAlignment="1">
      <alignment horizontal="center" vertical="center"/>
    </xf>
    <xf numFmtId="0" fontId="25" fillId="4" borderId="3" xfId="0" applyFont="1" applyFill="1" applyBorder="1" applyAlignment="1">
      <alignment horizontal="left" vertical="center" wrapText="1"/>
    </xf>
    <xf numFmtId="0" fontId="25" fillId="4" borderId="3" xfId="0" applyFont="1" applyFill="1" applyBorder="1" applyAlignment="1">
      <alignment horizontal="left" vertical="center"/>
    </xf>
    <xf numFmtId="4" fontId="23" fillId="4" borderId="3" xfId="0" applyNumberFormat="1" applyFont="1" applyFill="1" applyBorder="1" applyAlignment="1">
      <alignment horizontal="left" vertical="center"/>
    </xf>
    <xf numFmtId="0" fontId="23" fillId="4" borderId="3" xfId="0" applyFont="1" applyFill="1" applyBorder="1" applyAlignment="1">
      <alignment horizontal="left" vertical="center"/>
    </xf>
    <xf numFmtId="3" fontId="23" fillId="4" borderId="3" xfId="0" applyNumberFormat="1" applyFont="1" applyFill="1" applyBorder="1" applyAlignment="1">
      <alignment horizontal="left" vertical="center"/>
    </xf>
    <xf numFmtId="3" fontId="25" fillId="4" borderId="3" xfId="0" applyNumberFormat="1" applyFont="1" applyFill="1" applyBorder="1" applyAlignment="1">
      <alignment horizontal="left" vertical="center"/>
    </xf>
    <xf numFmtId="0" fontId="25" fillId="0" borderId="3" xfId="0" applyFont="1" applyBorder="1" applyAlignment="1">
      <alignment horizontal="left" vertical="center" wrapText="1"/>
    </xf>
    <xf numFmtId="0" fontId="25" fillId="0" borderId="3" xfId="0" applyFont="1" applyBorder="1" applyAlignment="1">
      <alignment horizontal="left" vertical="center"/>
    </xf>
    <xf numFmtId="4" fontId="23" fillId="0" borderId="3" xfId="0" applyNumberFormat="1" applyFont="1" applyBorder="1" applyAlignment="1">
      <alignment horizontal="left" vertical="center" wrapText="1"/>
    </xf>
    <xf numFmtId="0" fontId="23" fillId="0" borderId="3" xfId="0" applyFont="1" applyBorder="1" applyAlignment="1">
      <alignment horizontal="left" vertical="center" wrapText="1"/>
    </xf>
    <xf numFmtId="0" fontId="23" fillId="4" borderId="3" xfId="0" applyFont="1" applyFill="1" applyBorder="1" applyAlignment="1">
      <alignment horizontal="left" vertical="center" wrapText="1"/>
    </xf>
    <xf numFmtId="4" fontId="23" fillId="4" borderId="3" xfId="0" applyNumberFormat="1" applyFont="1" applyFill="1" applyBorder="1" applyAlignment="1">
      <alignment horizontal="left" vertical="center" wrapText="1"/>
    </xf>
    <xf numFmtId="4" fontId="25" fillId="0" borderId="3" xfId="0" applyNumberFormat="1" applyFont="1" applyBorder="1" applyAlignment="1">
      <alignment horizontal="left" vertical="center" wrapText="1"/>
    </xf>
    <xf numFmtId="0" fontId="23" fillId="4" borderId="2" xfId="0" applyFont="1" applyFill="1" applyBorder="1" applyAlignment="1">
      <alignment horizontal="left" vertical="center" wrapText="1"/>
    </xf>
    <xf numFmtId="0" fontId="23" fillId="4" borderId="7" xfId="0" applyFont="1" applyFill="1" applyBorder="1" applyAlignment="1">
      <alignment horizontal="left" vertical="center" wrapText="1"/>
    </xf>
    <xf numFmtId="0" fontId="25" fillId="0" borderId="7" xfId="0" applyFont="1" applyBorder="1" applyAlignment="1">
      <alignment horizontal="left" vertical="center" wrapText="1"/>
    </xf>
    <xf numFmtId="0" fontId="25" fillId="0" borderId="6" xfId="0" applyFont="1" applyBorder="1" applyAlignment="1">
      <alignment horizontal="left" vertical="center" wrapText="1"/>
    </xf>
    <xf numFmtId="0" fontId="15" fillId="4" borderId="2" xfId="9" applyFill="1" applyBorder="1" applyAlignment="1">
      <alignment horizontal="center" vertical="center" wrapText="1"/>
    </xf>
    <xf numFmtId="0" fontId="15" fillId="4" borderId="7" xfId="9" applyFill="1" applyBorder="1" applyAlignment="1">
      <alignment horizontal="center" vertical="center" wrapText="1"/>
    </xf>
    <xf numFmtId="0" fontId="15" fillId="4" borderId="6" xfId="9" applyFill="1" applyBorder="1" applyAlignment="1">
      <alignment horizontal="center" vertical="center" wrapText="1"/>
    </xf>
    <xf numFmtId="0" fontId="25" fillId="4" borderId="7" xfId="9" applyFont="1" applyFill="1" applyBorder="1" applyAlignment="1">
      <alignment horizontal="center" vertical="center"/>
    </xf>
    <xf numFmtId="0" fontId="15" fillId="4" borderId="7" xfId="9" applyFill="1" applyBorder="1" applyAlignment="1">
      <alignment horizontal="center" vertical="center"/>
    </xf>
    <xf numFmtId="0" fontId="25" fillId="4" borderId="7" xfId="9" applyFont="1" applyFill="1" applyBorder="1" applyAlignment="1">
      <alignment horizontal="center" vertical="center" wrapText="1"/>
    </xf>
    <xf numFmtId="4" fontId="25" fillId="4" borderId="2" xfId="9" applyNumberFormat="1" applyFont="1" applyFill="1" applyBorder="1" applyAlignment="1">
      <alignment horizontal="center" vertical="center"/>
    </xf>
    <xf numFmtId="4" fontId="25" fillId="4" borderId="7" xfId="9" applyNumberFormat="1" applyFont="1" applyFill="1" applyBorder="1" applyAlignment="1">
      <alignment horizontal="center" vertical="center"/>
    </xf>
    <xf numFmtId="4" fontId="25" fillId="4" borderId="6" xfId="9" applyNumberFormat="1" applyFont="1" applyFill="1" applyBorder="1" applyAlignment="1">
      <alignment horizontal="center" vertical="center"/>
    </xf>
    <xf numFmtId="4" fontId="25" fillId="4" borderId="7" xfId="9" applyNumberFormat="1" applyFont="1" applyFill="1" applyBorder="1" applyAlignment="1">
      <alignment horizontal="center" vertical="center" wrapText="1"/>
    </xf>
    <xf numFmtId="168" fontId="15" fillId="4" borderId="2" xfId="9" applyNumberFormat="1" applyFill="1" applyBorder="1" applyAlignment="1">
      <alignment horizontal="center" vertical="center"/>
    </xf>
    <xf numFmtId="168" fontId="15" fillId="4" borderId="7" xfId="9" applyNumberFormat="1" applyFill="1" applyBorder="1" applyAlignment="1">
      <alignment horizontal="center" vertical="center"/>
    </xf>
    <xf numFmtId="168" fontId="15" fillId="4" borderId="6" xfId="9" applyNumberFormat="1" applyFill="1" applyBorder="1" applyAlignment="1">
      <alignment horizontal="center" vertical="center"/>
    </xf>
    <xf numFmtId="0" fontId="0" fillId="3" borderId="4" xfId="0" applyFill="1" applyBorder="1" applyAlignment="1">
      <alignment horizontal="center"/>
    </xf>
    <xf numFmtId="0" fontId="0" fillId="3" borderId="8" xfId="0" applyFill="1" applyBorder="1" applyAlignment="1">
      <alignment horizontal="center"/>
    </xf>
    <xf numFmtId="0" fontId="0" fillId="3" borderId="5" xfId="0" applyFill="1" applyBorder="1" applyAlignment="1">
      <alignment horizontal="center"/>
    </xf>
    <xf numFmtId="0" fontId="15" fillId="4" borderId="2" xfId="9" applyFill="1" applyBorder="1" applyAlignment="1">
      <alignment horizontal="center"/>
    </xf>
    <xf numFmtId="0" fontId="15" fillId="4" borderId="6" xfId="9" applyFill="1" applyBorder="1" applyAlignment="1">
      <alignment horizontal="center"/>
    </xf>
    <xf numFmtId="4" fontId="15" fillId="4" borderId="2" xfId="9" applyNumberFormat="1" applyFill="1" applyBorder="1" applyAlignment="1">
      <alignment horizontal="center" vertical="center"/>
    </xf>
    <xf numFmtId="4" fontId="15" fillId="4" borderId="6" xfId="9" applyNumberFormat="1" applyFill="1" applyBorder="1" applyAlignment="1">
      <alignment horizontal="center" vertical="center"/>
    </xf>
    <xf numFmtId="0" fontId="3" fillId="4" borderId="1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4" borderId="7" xfId="0" applyNumberFormat="1" applyFont="1" applyFill="1" applyBorder="1" applyAlignment="1">
      <alignment horizontal="center" vertical="center" wrapText="1"/>
    </xf>
    <xf numFmtId="3" fontId="3" fillId="4" borderId="2" xfId="0" applyNumberFormat="1"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0" fontId="3" fillId="4" borderId="0" xfId="0" applyFont="1" applyFill="1" applyAlignment="1">
      <alignment horizontal="center" vertical="center" wrapText="1"/>
    </xf>
    <xf numFmtId="3" fontId="3" fillId="0" borderId="3" xfId="0" applyNumberFormat="1" applyFont="1" applyBorder="1" applyAlignment="1">
      <alignment horizontal="center" vertical="center" wrapText="1"/>
    </xf>
    <xf numFmtId="0" fontId="3" fillId="4"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2" xfId="0" applyFont="1" applyFill="1" applyBorder="1" applyAlignment="1">
      <alignment horizontal="left" vertical="center" wrapText="1"/>
    </xf>
    <xf numFmtId="3" fontId="3" fillId="4" borderId="7" xfId="0" applyNumberFormat="1" applyFont="1" applyFill="1" applyBorder="1" applyAlignment="1">
      <alignment horizontal="center" vertical="center" wrapText="1"/>
    </xf>
    <xf numFmtId="3" fontId="3" fillId="4" borderId="6" xfId="0" applyNumberFormat="1" applyFont="1" applyFill="1" applyBorder="1" applyAlignment="1">
      <alignment horizontal="center" vertical="center" wrapText="1"/>
    </xf>
    <xf numFmtId="0" fontId="3" fillId="4" borderId="3" xfId="0" applyFont="1" applyFill="1" applyBorder="1" applyAlignment="1">
      <alignment horizontal="left" vertical="center" wrapText="1"/>
    </xf>
    <xf numFmtId="4" fontId="3" fillId="4" borderId="3"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2" fontId="3" fillId="4" borderId="3" xfId="0" applyNumberFormat="1" applyFont="1" applyFill="1" applyBorder="1" applyAlignment="1">
      <alignment horizontal="center" vertical="center" wrapText="1"/>
    </xf>
    <xf numFmtId="0" fontId="3" fillId="4" borderId="2" xfId="0" applyFont="1" applyFill="1" applyBorder="1" applyAlignment="1">
      <alignment horizontal="left" vertical="center"/>
    </xf>
    <xf numFmtId="0" fontId="3" fillId="4" borderId="6" xfId="0" applyFont="1" applyFill="1" applyBorder="1" applyAlignment="1">
      <alignment horizontal="left" vertical="center"/>
    </xf>
    <xf numFmtId="0" fontId="3" fillId="4" borderId="2" xfId="0" applyFont="1" applyFill="1" applyBorder="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16" fillId="0" borderId="13" xfId="0" applyFont="1" applyBorder="1" applyAlignment="1">
      <alignment horizontal="center" vertical="center" wrapText="1"/>
    </xf>
    <xf numFmtId="0" fontId="16" fillId="0" borderId="11" xfId="0" applyFont="1" applyBorder="1" applyAlignment="1">
      <alignment horizontal="center" vertical="center" wrapText="1"/>
    </xf>
    <xf numFmtId="0" fontId="3" fillId="4" borderId="14"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3" fontId="16" fillId="0" borderId="3" xfId="0" applyNumberFormat="1" applyFont="1" applyBorder="1" applyAlignment="1">
      <alignment horizontal="center" vertical="center"/>
    </xf>
    <xf numFmtId="3"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1" xfId="0" applyFont="1" applyBorder="1" applyAlignment="1">
      <alignment horizontal="center" vertical="center"/>
    </xf>
    <xf numFmtId="0" fontId="3" fillId="4" borderId="14" xfId="0" applyFont="1" applyFill="1" applyBorder="1" applyAlignment="1">
      <alignment horizontal="center" vertical="center"/>
    </xf>
    <xf numFmtId="0" fontId="3" fillId="4" borderId="0" xfId="0" applyFont="1" applyFill="1" applyAlignment="1">
      <alignment horizontal="center" vertical="center"/>
    </xf>
    <xf numFmtId="0" fontId="3" fillId="4" borderId="1" xfId="0" applyFont="1" applyFill="1" applyBorder="1" applyAlignment="1">
      <alignment horizontal="center" vertical="center"/>
    </xf>
    <xf numFmtId="0" fontId="3" fillId="0" borderId="7" xfId="0" applyFont="1" applyBorder="1" applyAlignment="1">
      <alignment horizontal="center" vertical="center" wrapText="1"/>
    </xf>
    <xf numFmtId="4" fontId="3" fillId="4" borderId="3" xfId="0" applyNumberFormat="1" applyFont="1" applyFill="1" applyBorder="1" applyAlignment="1">
      <alignment horizontal="left" vertical="center" wrapText="1"/>
    </xf>
    <xf numFmtId="0" fontId="0" fillId="0" borderId="3" xfId="0" applyBorder="1" applyAlignment="1">
      <alignment horizontal="left" vertical="center"/>
    </xf>
    <xf numFmtId="0" fontId="3" fillId="4" borderId="14"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1" xfId="0" applyFont="1" applyFill="1" applyBorder="1" applyAlignment="1">
      <alignment horizontal="left" vertical="center" wrapText="1"/>
    </xf>
    <xf numFmtId="4" fontId="16" fillId="0" borderId="2" xfId="0" applyNumberFormat="1" applyFont="1" applyBorder="1" applyAlignment="1">
      <alignment horizontal="center" vertical="center" wrapText="1"/>
    </xf>
    <xf numFmtId="4" fontId="16" fillId="0" borderId="7" xfId="0" applyNumberFormat="1" applyFont="1" applyBorder="1" applyAlignment="1">
      <alignment horizontal="center" vertical="center" wrapText="1"/>
    </xf>
    <xf numFmtId="4" fontId="16" fillId="0" borderId="6" xfId="0" applyNumberFormat="1" applyFont="1" applyBorder="1" applyAlignment="1">
      <alignment horizontal="center" vertical="center" wrapText="1"/>
    </xf>
    <xf numFmtId="3" fontId="3" fillId="4" borderId="3" xfId="0" applyNumberFormat="1" applyFont="1" applyFill="1" applyBorder="1" applyAlignment="1">
      <alignment horizontal="left" vertical="center" wrapText="1"/>
    </xf>
    <xf numFmtId="2" fontId="3" fillId="4" borderId="3" xfId="0" applyNumberFormat="1" applyFont="1" applyFill="1" applyBorder="1" applyAlignment="1">
      <alignment horizontal="left" vertical="center" wrapText="1"/>
    </xf>
    <xf numFmtId="0" fontId="3" fillId="4" borderId="3"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4" borderId="11" xfId="0" applyFont="1" applyFill="1" applyBorder="1" applyAlignment="1">
      <alignment horizontal="left" vertical="center" wrapText="1"/>
    </xf>
    <xf numFmtId="3" fontId="3" fillId="4" borderId="2" xfId="0" applyNumberFormat="1" applyFont="1" applyFill="1" applyBorder="1" applyAlignment="1">
      <alignment horizontal="left" vertical="center" wrapText="1"/>
    </xf>
    <xf numFmtId="3" fontId="3" fillId="4" borderId="7" xfId="0" applyNumberFormat="1" applyFont="1" applyFill="1" applyBorder="1" applyAlignment="1">
      <alignment horizontal="left" vertical="center" wrapText="1"/>
    </xf>
    <xf numFmtId="3" fontId="3" fillId="4" borderId="6" xfId="0" applyNumberFormat="1" applyFont="1" applyFill="1" applyBorder="1" applyAlignment="1">
      <alignment horizontal="left" vertical="center" wrapText="1"/>
    </xf>
    <xf numFmtId="4" fontId="3" fillId="4" borderId="2" xfId="0" applyNumberFormat="1" applyFont="1" applyFill="1" applyBorder="1" applyAlignment="1">
      <alignment horizontal="left" vertical="center" wrapText="1"/>
    </xf>
    <xf numFmtId="3" fontId="3" fillId="4" borderId="2" xfId="0" applyNumberFormat="1" applyFont="1" applyFill="1" applyBorder="1" applyAlignment="1">
      <alignment horizontal="left" vertical="center"/>
    </xf>
    <xf numFmtId="3" fontId="3" fillId="4" borderId="6" xfId="0" applyNumberFormat="1" applyFont="1" applyFill="1" applyBorder="1" applyAlignment="1">
      <alignment horizontal="left" vertical="center"/>
    </xf>
    <xf numFmtId="4" fontId="3" fillId="4" borderId="6" xfId="0" applyNumberFormat="1" applyFont="1" applyFill="1" applyBorder="1" applyAlignment="1">
      <alignment horizontal="left" vertical="center" wrapText="1"/>
    </xf>
    <xf numFmtId="0" fontId="16" fillId="2" borderId="2" xfId="0" applyFont="1" applyFill="1" applyBorder="1" applyAlignment="1">
      <alignment horizontal="left" vertical="center"/>
    </xf>
    <xf numFmtId="0" fontId="16" fillId="2" borderId="6" xfId="0" applyFont="1" applyFill="1" applyBorder="1" applyAlignment="1">
      <alignment horizontal="left" vertical="center"/>
    </xf>
    <xf numFmtId="0" fontId="16" fillId="2" borderId="2"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0" fillId="0" borderId="5" xfId="0" applyBorder="1" applyAlignment="1">
      <alignment horizontal="left" vertical="center"/>
    </xf>
    <xf numFmtId="4" fontId="16" fillId="2" borderId="3" xfId="0" applyNumberFormat="1" applyFont="1" applyFill="1" applyBorder="1" applyAlignment="1">
      <alignment horizontal="left" vertical="center" wrapText="1"/>
    </xf>
    <xf numFmtId="0" fontId="15" fillId="0" borderId="13" xfId="9" applyBorder="1" applyAlignment="1">
      <alignment horizontal="center" vertical="center"/>
    </xf>
    <xf numFmtId="0" fontId="15" fillId="0" borderId="15" xfId="9" applyBorder="1" applyAlignment="1">
      <alignment horizontal="center" vertical="center"/>
    </xf>
    <xf numFmtId="0" fontId="15" fillId="0" borderId="11" xfId="9" applyBorder="1" applyAlignment="1">
      <alignment horizontal="center" vertical="center"/>
    </xf>
    <xf numFmtId="4" fontId="25" fillId="4" borderId="13" xfId="9" applyNumberFormat="1" applyFont="1" applyFill="1" applyBorder="1" applyAlignment="1">
      <alignment horizontal="center" vertical="center" wrapText="1"/>
    </xf>
    <xf numFmtId="4" fontId="25" fillId="4" borderId="15" xfId="9" applyNumberFormat="1" applyFont="1" applyFill="1" applyBorder="1" applyAlignment="1">
      <alignment horizontal="center" vertical="center" wrapText="1"/>
    </xf>
    <xf numFmtId="4" fontId="25" fillId="4" borderId="11" xfId="9" applyNumberFormat="1" applyFont="1" applyFill="1" applyBorder="1" applyAlignment="1">
      <alignment horizontal="center" vertical="center" wrapText="1"/>
    </xf>
    <xf numFmtId="4" fontId="15" fillId="0" borderId="3" xfId="9" applyNumberFormat="1" applyBorder="1" applyAlignment="1">
      <alignment horizontal="center" vertical="center"/>
    </xf>
    <xf numFmtId="0" fontId="11" fillId="4" borderId="2"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5" fillId="0" borderId="3" xfId="9" applyBorder="1" applyAlignment="1">
      <alignment horizontal="center" vertical="center" wrapText="1"/>
    </xf>
    <xf numFmtId="4" fontId="25" fillId="4" borderId="14" xfId="9" applyNumberFormat="1" applyFont="1" applyFill="1" applyBorder="1" applyAlignment="1">
      <alignment horizontal="center" vertical="center" wrapText="1"/>
    </xf>
    <xf numFmtId="4" fontId="25" fillId="4" borderId="0" xfId="9" applyNumberFormat="1" applyFont="1" applyFill="1" applyAlignment="1">
      <alignment horizontal="center" vertical="center" wrapText="1"/>
    </xf>
    <xf numFmtId="4" fontId="25" fillId="4" borderId="1" xfId="9" applyNumberFormat="1" applyFont="1" applyFill="1" applyBorder="1" applyAlignment="1">
      <alignment horizontal="center" vertical="center" wrapText="1"/>
    </xf>
    <xf numFmtId="0" fontId="11" fillId="4" borderId="7" xfId="2" applyFont="1" applyFill="1" applyBorder="1" applyAlignment="1">
      <alignment horizontal="center" vertical="center" wrapText="1"/>
    </xf>
    <xf numFmtId="0" fontId="15" fillId="0" borderId="13" xfId="9" applyBorder="1" applyAlignment="1">
      <alignment horizontal="center" vertical="center" wrapText="1"/>
    </xf>
    <xf numFmtId="0" fontId="15" fillId="0" borderId="15" xfId="9" applyBorder="1" applyAlignment="1">
      <alignment horizontal="center" vertical="center" wrapText="1"/>
    </xf>
    <xf numFmtId="0" fontId="15" fillId="0" borderId="11" xfId="9" applyBorder="1" applyAlignment="1">
      <alignment horizontal="center" vertical="center" wrapText="1"/>
    </xf>
    <xf numFmtId="0" fontId="11" fillId="4" borderId="3" xfId="2" applyFont="1" applyFill="1" applyBorder="1" applyAlignment="1">
      <alignment horizontal="center" vertical="center" wrapText="1"/>
    </xf>
    <xf numFmtId="4" fontId="25" fillId="4" borderId="3" xfId="9" applyNumberFormat="1" applyFont="1" applyFill="1" applyBorder="1" applyAlignment="1">
      <alignment horizontal="center" vertical="center" wrapText="1"/>
    </xf>
    <xf numFmtId="4" fontId="15" fillId="0" borderId="13" xfId="9" applyNumberFormat="1" applyBorder="1" applyAlignment="1">
      <alignment horizontal="center" vertical="center"/>
    </xf>
    <xf numFmtId="4" fontId="15" fillId="0" borderId="11" xfId="9" applyNumberFormat="1" applyBorder="1" applyAlignment="1">
      <alignment horizontal="center" vertical="center"/>
    </xf>
    <xf numFmtId="0" fontId="11" fillId="4" borderId="2" xfId="2" applyFont="1" applyFill="1" applyBorder="1" applyAlignment="1">
      <alignment horizontal="center" vertical="center"/>
    </xf>
    <xf numFmtId="0" fontId="11" fillId="4" borderId="6" xfId="2" applyFont="1" applyFill="1" applyBorder="1" applyAlignment="1">
      <alignment horizontal="center" vertical="center"/>
    </xf>
    <xf numFmtId="0" fontId="11" fillId="0" borderId="13" xfId="2" applyFont="1" applyBorder="1" applyAlignment="1">
      <alignment horizontal="center" vertical="center" wrapText="1"/>
    </xf>
    <xf numFmtId="0" fontId="11" fillId="0" borderId="11" xfId="2" applyFont="1" applyBorder="1" applyAlignment="1">
      <alignment horizontal="center" vertical="center" wrapText="1"/>
    </xf>
    <xf numFmtId="0" fontId="11" fillId="4" borderId="13" xfId="2" applyFont="1" applyFill="1" applyBorder="1" applyAlignment="1">
      <alignment horizontal="center" vertical="center"/>
    </xf>
    <xf numFmtId="0" fontId="11" fillId="4" borderId="11" xfId="2" applyFont="1" applyFill="1" applyBorder="1" applyAlignment="1">
      <alignment horizontal="center" vertical="center"/>
    </xf>
    <xf numFmtId="0" fontId="11" fillId="4" borderId="3" xfId="2" applyFont="1" applyFill="1" applyBorder="1" applyAlignment="1">
      <alignment horizontal="center" vertical="center"/>
    </xf>
    <xf numFmtId="0" fontId="25" fillId="0" borderId="2" xfId="9" applyFont="1" applyBorder="1" applyAlignment="1">
      <alignment horizontal="center" vertical="center" wrapText="1"/>
    </xf>
    <xf numFmtId="0" fontId="25" fillId="0" borderId="6" xfId="9" applyFont="1" applyBorder="1" applyAlignment="1">
      <alignment horizontal="center" vertical="center" wrapText="1"/>
    </xf>
    <xf numFmtId="0" fontId="11" fillId="0" borderId="2"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6" xfId="2" applyFont="1" applyBorder="1" applyAlignment="1">
      <alignment horizontal="center" vertical="center" wrapText="1"/>
    </xf>
    <xf numFmtId="0" fontId="33" fillId="4" borderId="2" xfId="2" applyFont="1" applyFill="1" applyBorder="1" applyAlignment="1">
      <alignment horizontal="center" vertical="center" wrapText="1"/>
    </xf>
    <xf numFmtId="0" fontId="33" fillId="4" borderId="7" xfId="2" applyFont="1" applyFill="1" applyBorder="1" applyAlignment="1">
      <alignment horizontal="center" vertical="center" wrapText="1"/>
    </xf>
    <xf numFmtId="0" fontId="33" fillId="4" borderId="6" xfId="2" applyFont="1" applyFill="1" applyBorder="1" applyAlignment="1">
      <alignment horizontal="center" vertical="center" wrapText="1"/>
    </xf>
    <xf numFmtId="0" fontId="25" fillId="0" borderId="3" xfId="9" applyFont="1" applyBorder="1" applyAlignment="1">
      <alignment horizontal="center" vertical="center" wrapText="1"/>
    </xf>
    <xf numFmtId="0" fontId="25" fillId="0" borderId="2" xfId="9" applyFont="1" applyBorder="1" applyAlignment="1">
      <alignment horizontal="center" vertical="center"/>
    </xf>
    <xf numFmtId="0" fontId="25" fillId="0" borderId="6" xfId="9" applyFont="1" applyBorder="1" applyAlignment="1">
      <alignment horizontal="center" vertical="center"/>
    </xf>
    <xf numFmtId="0" fontId="19" fillId="2" borderId="3" xfId="9" applyFont="1" applyFill="1" applyBorder="1" applyAlignment="1">
      <alignment horizontal="center" vertical="center" wrapText="1"/>
    </xf>
    <xf numFmtId="0" fontId="19" fillId="2" borderId="3" xfId="9" applyFont="1" applyFill="1" applyBorder="1" applyAlignment="1">
      <alignment horizontal="center" vertical="center"/>
    </xf>
    <xf numFmtId="0" fontId="9" fillId="0" borderId="3" xfId="9" applyFont="1" applyBorder="1" applyAlignment="1">
      <alignment horizontal="center"/>
    </xf>
    <xf numFmtId="4" fontId="19" fillId="2" borderId="3" xfId="9" applyNumberFormat="1" applyFont="1" applyFill="1" applyBorder="1" applyAlignment="1">
      <alignment horizontal="center" vertical="center" wrapText="1"/>
    </xf>
    <xf numFmtId="0" fontId="11" fillId="2" borderId="3" xfId="9" applyFont="1" applyFill="1" applyBorder="1" applyAlignment="1">
      <alignment horizontal="center" vertical="center"/>
    </xf>
    <xf numFmtId="4" fontId="25" fillId="0" borderId="3" xfId="9" applyNumberFormat="1" applyFont="1" applyBorder="1" applyAlignment="1">
      <alignment horizontal="center" vertical="center" wrapText="1"/>
    </xf>
    <xf numFmtId="0" fontId="25" fillId="0" borderId="3" xfId="9" applyFont="1" applyBorder="1" applyAlignment="1">
      <alignment horizontal="center" vertical="center"/>
    </xf>
    <xf numFmtId="4" fontId="25" fillId="0" borderId="3" xfId="9" applyNumberFormat="1" applyFont="1" applyBorder="1" applyAlignment="1">
      <alignment horizontal="center" vertical="center"/>
    </xf>
    <xf numFmtId="0" fontId="25" fillId="0" borderId="7" xfId="9" applyFont="1" applyBorder="1" applyAlignment="1">
      <alignment horizontal="center" vertical="center" wrapText="1"/>
    </xf>
    <xf numFmtId="4" fontId="25" fillId="0" borderId="6" xfId="9" applyNumberFormat="1" applyFont="1" applyBorder="1" applyAlignment="1">
      <alignment horizontal="center" vertical="center"/>
    </xf>
    <xf numFmtId="4" fontId="25" fillId="0" borderId="2" xfId="9" applyNumberFormat="1" applyFont="1" applyBorder="1" applyAlignment="1">
      <alignment horizontal="center" vertical="center"/>
    </xf>
    <xf numFmtId="0" fontId="25" fillId="0" borderId="10" xfId="9" applyFont="1" applyBorder="1" applyAlignment="1">
      <alignment horizontal="center" vertical="center" wrapText="1"/>
    </xf>
    <xf numFmtId="0" fontId="25" fillId="0" borderId="9" xfId="9" applyFont="1" applyBorder="1" applyAlignment="1">
      <alignment horizontal="center" vertical="center" wrapText="1"/>
    </xf>
    <xf numFmtId="0" fontId="25" fillId="0" borderId="12" xfId="9" applyFont="1" applyBorder="1" applyAlignment="1">
      <alignment horizontal="center" vertical="center" wrapText="1"/>
    </xf>
    <xf numFmtId="4" fontId="25" fillId="0" borderId="2" xfId="9" applyNumberFormat="1" applyFont="1" applyBorder="1" applyAlignment="1">
      <alignment horizontal="center" vertical="center" wrapText="1"/>
    </xf>
    <xf numFmtId="4" fontId="25" fillId="0" borderId="7" xfId="9" applyNumberFormat="1" applyFont="1" applyBorder="1" applyAlignment="1">
      <alignment horizontal="center" vertical="center" wrapText="1"/>
    </xf>
    <xf numFmtId="4" fontId="25" fillId="0" borderId="6" xfId="9" applyNumberFormat="1" applyFont="1" applyBorder="1" applyAlignment="1">
      <alignment horizontal="center" vertical="center" wrapText="1"/>
    </xf>
    <xf numFmtId="0" fontId="0" fillId="3" borderId="2" xfId="0" applyFill="1" applyBorder="1" applyAlignment="1">
      <alignment horizontal="center"/>
    </xf>
    <xf numFmtId="0" fontId="0" fillId="3" borderId="6" xfId="0" applyFill="1" applyBorder="1" applyAlignment="1">
      <alignment horizontal="center"/>
    </xf>
    <xf numFmtId="0" fontId="15" fillId="0" borderId="2" xfId="9" applyBorder="1" applyAlignment="1">
      <alignment horizontal="center"/>
    </xf>
    <xf numFmtId="0" fontId="15" fillId="0" borderId="6" xfId="9" applyBorder="1" applyAlignment="1">
      <alignment horizontal="center"/>
    </xf>
    <xf numFmtId="0" fontId="0" fillId="4" borderId="2" xfId="0" applyFill="1" applyBorder="1" applyAlignment="1">
      <alignment horizontal="center" vertical="center" wrapText="1"/>
    </xf>
    <xf numFmtId="0" fontId="0" fillId="4" borderId="6" xfId="0" applyFill="1" applyBorder="1" applyAlignment="1">
      <alignment horizontal="center" vertical="center" wrapText="1"/>
    </xf>
    <xf numFmtId="4" fontId="0" fillId="4" borderId="2" xfId="0" applyNumberFormat="1" applyFill="1" applyBorder="1" applyAlignment="1">
      <alignment horizontal="center" vertical="center" wrapText="1"/>
    </xf>
    <xf numFmtId="4" fontId="0" fillId="4" borderId="6" xfId="0" applyNumberFormat="1" applyFill="1" applyBorder="1" applyAlignment="1">
      <alignment horizontal="center" vertical="center" wrapText="1"/>
    </xf>
    <xf numFmtId="4" fontId="0" fillId="0" borderId="2" xfId="0" applyNumberFormat="1" applyBorder="1" applyAlignment="1">
      <alignment horizontal="center" vertical="center" wrapText="1"/>
    </xf>
    <xf numFmtId="4" fontId="0" fillId="0" borderId="6" xfId="0" applyNumberFormat="1" applyBorder="1" applyAlignment="1">
      <alignment horizontal="center" vertical="center" wrapText="1"/>
    </xf>
    <xf numFmtId="4" fontId="0" fillId="4" borderId="2" xfId="0" applyNumberFormat="1" applyFill="1" applyBorder="1" applyAlignment="1">
      <alignment horizontal="center" vertical="center"/>
    </xf>
    <xf numFmtId="4" fontId="0" fillId="4" borderId="6" xfId="0" applyNumberFormat="1" applyFill="1" applyBorder="1" applyAlignment="1">
      <alignment horizontal="center" vertical="center"/>
    </xf>
    <xf numFmtId="4" fontId="3" fillId="4" borderId="2" xfId="0" applyNumberFormat="1" applyFont="1" applyFill="1" applyBorder="1" applyAlignment="1">
      <alignment horizontal="center" vertical="center"/>
    </xf>
    <xf numFmtId="4" fontId="3" fillId="4" borderId="6" xfId="0" applyNumberFormat="1" applyFont="1" applyFill="1" applyBorder="1" applyAlignment="1">
      <alignment horizontal="center" vertical="center"/>
    </xf>
    <xf numFmtId="0" fontId="0" fillId="0" borderId="2" xfId="0" applyBorder="1" applyAlignment="1">
      <alignment horizontal="center" wrapText="1"/>
    </xf>
    <xf numFmtId="0" fontId="0" fillId="0" borderId="6" xfId="0" applyBorder="1" applyAlignment="1">
      <alignment horizontal="center" wrapText="1"/>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3" fillId="0" borderId="6" xfId="0" applyFont="1" applyBorder="1" applyAlignment="1">
      <alignment horizontal="center" vertical="top" wrapText="1"/>
    </xf>
    <xf numFmtId="4" fontId="15" fillId="0" borderId="2" xfId="9" applyNumberFormat="1" applyBorder="1" applyAlignment="1">
      <alignment horizontal="center" vertical="center" wrapText="1"/>
    </xf>
    <xf numFmtId="4" fontId="15" fillId="0" borderId="7" xfId="9" applyNumberFormat="1" applyBorder="1" applyAlignment="1">
      <alignment horizontal="center" vertical="center" wrapText="1"/>
    </xf>
    <xf numFmtId="4" fontId="15" fillId="0" borderId="6" xfId="9" applyNumberFormat="1" applyBorder="1" applyAlignment="1">
      <alignment horizontal="center" vertical="center" wrapText="1"/>
    </xf>
    <xf numFmtId="0" fontId="3" fillId="0" borderId="3" xfId="0" applyFont="1" applyBorder="1" applyAlignment="1">
      <alignment horizontal="center" vertical="top"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0" borderId="7" xfId="0" applyBorder="1" applyAlignment="1">
      <alignment horizontal="center" vertical="center" wrapText="1"/>
    </xf>
    <xf numFmtId="0" fontId="4" fillId="4" borderId="2" xfId="9" applyFont="1" applyFill="1" applyBorder="1" applyAlignment="1">
      <alignment horizontal="center" vertical="center" wrapText="1"/>
    </xf>
    <xf numFmtId="0" fontId="4" fillId="4" borderId="6" xfId="9" applyFont="1" applyFill="1" applyBorder="1" applyAlignment="1">
      <alignment horizontal="center" vertical="center" wrapText="1"/>
    </xf>
    <xf numFmtId="4" fontId="4" fillId="4" borderId="2" xfId="9" applyNumberFormat="1" applyFont="1" applyFill="1" applyBorder="1" applyAlignment="1">
      <alignment horizontal="center" vertical="center" wrapText="1"/>
    </xf>
    <xf numFmtId="4" fontId="4" fillId="4" borderId="6" xfId="9" applyNumberFormat="1" applyFont="1" applyFill="1" applyBorder="1" applyAlignment="1">
      <alignment horizontal="center" vertical="center" wrapText="1"/>
    </xf>
    <xf numFmtId="0" fontId="4" fillId="2" borderId="2" xfId="9" applyFont="1" applyFill="1" applyBorder="1" applyAlignment="1">
      <alignment horizontal="center" vertical="center"/>
    </xf>
    <xf numFmtId="0" fontId="4" fillId="2" borderId="6" xfId="9" applyFont="1" applyFill="1" applyBorder="1" applyAlignment="1">
      <alignment horizontal="center" vertical="center"/>
    </xf>
    <xf numFmtId="0" fontId="4" fillId="2" borderId="2" xfId="9" applyFont="1" applyFill="1" applyBorder="1" applyAlignment="1">
      <alignment horizontal="center" vertical="center" wrapText="1"/>
    </xf>
    <xf numFmtId="0" fontId="4" fillId="2" borderId="6" xfId="9" applyFont="1" applyFill="1" applyBorder="1" applyAlignment="1">
      <alignment horizontal="center" vertical="center" wrapText="1"/>
    </xf>
    <xf numFmtId="0" fontId="5" fillId="2" borderId="2" xfId="9" applyFont="1" applyFill="1" applyBorder="1" applyAlignment="1">
      <alignment horizontal="center" vertical="center"/>
    </xf>
    <xf numFmtId="0" fontId="5" fillId="2" borderId="6" xfId="9" applyFont="1" applyFill="1" applyBorder="1" applyAlignment="1">
      <alignment horizontal="center" vertical="center"/>
    </xf>
    <xf numFmtId="0" fontId="4" fillId="2" borderId="4" xfId="9" applyFont="1" applyFill="1" applyBorder="1" applyAlignment="1">
      <alignment horizontal="center" vertical="center" wrapText="1"/>
    </xf>
    <xf numFmtId="0" fontId="4" fillId="2" borderId="8" xfId="9" applyFont="1" applyFill="1" applyBorder="1" applyAlignment="1">
      <alignment horizontal="center" vertical="center" wrapText="1"/>
    </xf>
    <xf numFmtId="0" fontId="4" fillId="2" borderId="5" xfId="9" applyFont="1" applyFill="1" applyBorder="1" applyAlignment="1">
      <alignment horizontal="center" vertical="center" wrapText="1"/>
    </xf>
    <xf numFmtId="4" fontId="4" fillId="2" borderId="4" xfId="9" applyNumberFormat="1" applyFont="1" applyFill="1" applyBorder="1" applyAlignment="1">
      <alignment horizontal="center" vertical="center" wrapText="1"/>
    </xf>
    <xf numFmtId="4" fontId="4" fillId="2" borderId="5" xfId="9" applyNumberFormat="1" applyFont="1" applyFill="1" applyBorder="1" applyAlignment="1">
      <alignment horizontal="center" vertical="center" wrapText="1"/>
    </xf>
    <xf numFmtId="0" fontId="23" fillId="4" borderId="3" xfId="0" applyFont="1" applyFill="1" applyBorder="1" applyAlignment="1">
      <alignment horizontal="center" vertical="center"/>
    </xf>
    <xf numFmtId="4" fontId="23" fillId="4" borderId="3" xfId="0" applyNumberFormat="1" applyFont="1" applyFill="1" applyBorder="1" applyAlignment="1">
      <alignment horizontal="center" vertical="center"/>
    </xf>
    <xf numFmtId="4" fontId="23" fillId="4" borderId="3" xfId="0" applyNumberFormat="1"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0" borderId="3" xfId="0" applyFont="1" applyBorder="1" applyAlignment="1">
      <alignment horizontal="center" vertical="center"/>
    </xf>
    <xf numFmtId="0" fontId="23" fillId="4" borderId="3" xfId="0" applyFont="1" applyFill="1" applyBorder="1" applyAlignment="1">
      <alignment horizontal="center"/>
    </xf>
    <xf numFmtId="0" fontId="34" fillId="0" borderId="3" xfId="9" applyFont="1" applyBorder="1" applyAlignment="1">
      <alignment horizontal="center" vertical="center"/>
    </xf>
    <xf numFmtId="0" fontId="23" fillId="4" borderId="3" xfId="9" applyFont="1" applyFill="1" applyBorder="1" applyAlignment="1">
      <alignment horizontal="center" vertical="center" wrapText="1"/>
    </xf>
    <xf numFmtId="0" fontId="35" fillId="4" borderId="3" xfId="2" applyFont="1" applyFill="1" applyBorder="1" applyAlignment="1">
      <alignment horizontal="center" vertical="center" wrapText="1"/>
    </xf>
    <xf numFmtId="4" fontId="23" fillId="4" borderId="2" xfId="0" applyNumberFormat="1" applyFont="1" applyFill="1" applyBorder="1" applyAlignment="1">
      <alignment horizontal="center" vertical="center" wrapText="1"/>
    </xf>
    <xf numFmtId="4" fontId="23" fillId="4" borderId="6" xfId="0" applyNumberFormat="1" applyFont="1" applyFill="1" applyBorder="1" applyAlignment="1">
      <alignment horizontal="center" vertical="center" wrapText="1"/>
    </xf>
    <xf numFmtId="0" fontId="34" fillId="0" borderId="2" xfId="9" applyFont="1" applyBorder="1" applyAlignment="1">
      <alignment horizontal="center" vertical="center" wrapText="1"/>
    </xf>
    <xf numFmtId="0" fontId="34" fillId="0" borderId="6" xfId="9" applyFont="1" applyBorder="1" applyAlignment="1">
      <alignment horizontal="center" vertical="center" wrapText="1"/>
    </xf>
    <xf numFmtId="4" fontId="23" fillId="4" borderId="2" xfId="0" applyNumberFormat="1" applyFont="1" applyFill="1" applyBorder="1" applyAlignment="1">
      <alignment horizontal="center" vertical="center"/>
    </xf>
    <xf numFmtId="4" fontId="23" fillId="4" borderId="6" xfId="0" applyNumberFormat="1" applyFont="1" applyFill="1" applyBorder="1" applyAlignment="1">
      <alignment horizontal="center" vertical="center"/>
    </xf>
    <xf numFmtId="0" fontId="23" fillId="0" borderId="3"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xf>
    <xf numFmtId="0" fontId="23" fillId="0" borderId="6" xfId="0" applyFont="1" applyBorder="1" applyAlignment="1">
      <alignment horizontal="center" vertical="center"/>
    </xf>
    <xf numFmtId="0" fontId="23" fillId="0" borderId="2" xfId="9" applyFont="1" applyBorder="1" applyAlignment="1">
      <alignment horizontal="center" vertical="center" wrapText="1"/>
    </xf>
    <xf numFmtId="0" fontId="23" fillId="0" borderId="6" xfId="9" applyFont="1" applyBorder="1" applyAlignment="1">
      <alignment horizontal="center" vertical="center" wrapText="1"/>
    </xf>
    <xf numFmtId="0" fontId="23" fillId="4" borderId="2"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6" fillId="3" borderId="2"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3" xfId="0" applyFont="1" applyFill="1" applyBorder="1" applyAlignment="1">
      <alignment horizontal="center"/>
    </xf>
    <xf numFmtId="0" fontId="36" fillId="0" borderId="0" xfId="9" applyFont="1" applyAlignment="1">
      <alignment horizontal="right"/>
    </xf>
    <xf numFmtId="0" fontId="15" fillId="0" borderId="7" xfId="9" applyBorder="1" applyAlignment="1">
      <alignment horizontal="center"/>
    </xf>
    <xf numFmtId="0" fontId="3" fillId="4" borderId="3" xfId="0" applyFont="1" applyFill="1" applyBorder="1" applyAlignment="1">
      <alignment vertical="center" wrapText="1"/>
    </xf>
    <xf numFmtId="4" fontId="3" fillId="4" borderId="13" xfId="0" applyNumberFormat="1" applyFont="1" applyFill="1" applyBorder="1" applyAlignment="1">
      <alignment horizontal="center" vertical="center" wrapText="1"/>
    </xf>
    <xf numFmtId="4" fontId="3" fillId="4" borderId="15" xfId="0" applyNumberFormat="1" applyFont="1" applyFill="1" applyBorder="1" applyAlignment="1">
      <alignment horizontal="center" vertical="center" wrapText="1"/>
    </xf>
    <xf numFmtId="0" fontId="0" fillId="3" borderId="11" xfId="0" applyFill="1" applyBorder="1" applyAlignment="1">
      <alignment horizontal="center"/>
    </xf>
    <xf numFmtId="0" fontId="0" fillId="3" borderId="1" xfId="0" applyFill="1" applyBorder="1" applyAlignment="1">
      <alignment horizontal="center"/>
    </xf>
    <xf numFmtId="0" fontId="0" fillId="3" borderId="12" xfId="0" applyFill="1" applyBorder="1" applyAlignment="1">
      <alignment horizontal="center"/>
    </xf>
    <xf numFmtId="4" fontId="15" fillId="0" borderId="3" xfId="9" applyNumberFormat="1" applyBorder="1" applyAlignment="1">
      <alignment horizontal="center" vertical="center" wrapText="1"/>
    </xf>
    <xf numFmtId="2" fontId="3" fillId="4" borderId="2" xfId="0" applyNumberFormat="1" applyFont="1" applyFill="1"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9" fillId="0" borderId="1" xfId="9" applyFont="1" applyBorder="1" applyAlignment="1">
      <alignment horizontal="right"/>
    </xf>
    <xf numFmtId="0" fontId="16" fillId="2" borderId="3" xfId="9" applyFont="1" applyFill="1" applyBorder="1" applyAlignment="1">
      <alignment horizontal="center" vertical="center"/>
    </xf>
    <xf numFmtId="0" fontId="16" fillId="2" borderId="3" xfId="9" applyFont="1" applyFill="1" applyBorder="1" applyAlignment="1">
      <alignment horizontal="center" vertical="center" wrapText="1"/>
    </xf>
    <xf numFmtId="0" fontId="3" fillId="2" borderId="3" xfId="9" applyFont="1" applyFill="1" applyBorder="1" applyAlignment="1">
      <alignment horizontal="center" vertical="center"/>
    </xf>
    <xf numFmtId="0" fontId="9" fillId="0" borderId="3" xfId="9" applyFont="1" applyBorder="1" applyAlignment="1">
      <alignment horizontal="center" vertical="center"/>
    </xf>
    <xf numFmtId="4" fontId="16" fillId="2" borderId="3" xfId="9" applyNumberFormat="1" applyFont="1" applyFill="1" applyBorder="1" applyAlignment="1">
      <alignment horizontal="center" vertical="center" wrapText="1"/>
    </xf>
    <xf numFmtId="0" fontId="43" fillId="3" borderId="3" xfId="9" applyFont="1" applyFill="1" applyBorder="1" applyAlignment="1">
      <alignment horizontal="center"/>
    </xf>
    <xf numFmtId="0" fontId="3" fillId="3" borderId="3" xfId="9" applyFont="1" applyFill="1" applyBorder="1" applyAlignment="1">
      <alignment horizontal="center"/>
    </xf>
    <xf numFmtId="0" fontId="10" fillId="0" borderId="0" xfId="9" applyFont="1" applyAlignment="1">
      <alignment horizontal="center"/>
    </xf>
    <xf numFmtId="4" fontId="19" fillId="0" borderId="3" xfId="0" applyNumberFormat="1" applyFont="1" applyBorder="1" applyAlignment="1">
      <alignment horizontal="center" vertical="center" wrapText="1"/>
    </xf>
    <xf numFmtId="0" fontId="25" fillId="0" borderId="3" xfId="0" applyFont="1" applyBorder="1" applyAlignment="1">
      <alignment horizontal="center" vertical="center" wrapText="1"/>
    </xf>
    <xf numFmtId="4" fontId="19" fillId="4" borderId="3" xfId="0" applyNumberFormat="1" applyFont="1" applyFill="1" applyBorder="1" applyAlignment="1">
      <alignment horizontal="center" vertical="center" wrapText="1"/>
    </xf>
    <xf numFmtId="0" fontId="19" fillId="4" borderId="3" xfId="0" applyFont="1" applyFill="1" applyBorder="1" applyAlignment="1">
      <alignment horizontal="center" vertical="center" wrapText="1"/>
    </xf>
    <xf numFmtId="0" fontId="11" fillId="0" borderId="3" xfId="0" applyFont="1" applyBorder="1" applyAlignment="1">
      <alignment horizontal="center" vertical="center" wrapText="1"/>
    </xf>
    <xf numFmtId="4" fontId="4" fillId="0" borderId="3" xfId="0" applyNumberFormat="1" applyFont="1" applyBorder="1" applyAlignment="1">
      <alignment horizontal="center" vertical="center" wrapText="1"/>
    </xf>
    <xf numFmtId="0" fontId="0" fillId="4" borderId="3" xfId="0" applyFill="1" applyBorder="1" applyAlignment="1">
      <alignment horizontal="center" vertical="center" wrapText="1"/>
    </xf>
    <xf numFmtId="0" fontId="11" fillId="4" borderId="3" xfId="0" applyFont="1" applyFill="1" applyBorder="1" applyAlignment="1">
      <alignment horizontal="center" vertical="center" wrapText="1"/>
    </xf>
    <xf numFmtId="0" fontId="41" fillId="0" borderId="3" xfId="0" applyFont="1" applyBorder="1" applyAlignment="1">
      <alignment horizontal="center" vertical="center" wrapText="1"/>
    </xf>
    <xf numFmtId="0" fontId="37"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5" fillId="0" borderId="3" xfId="0" applyFont="1" applyBorder="1" applyAlignment="1">
      <alignment horizontal="center" vertical="center"/>
    </xf>
    <xf numFmtId="4" fontId="25" fillId="4" borderId="6" xfId="0" applyNumberFormat="1" applyFont="1" applyFill="1" applyBorder="1" applyAlignment="1">
      <alignment horizontal="center" vertical="center" wrapText="1"/>
    </xf>
    <xf numFmtId="4" fontId="41" fillId="0" borderId="3" xfId="0" applyNumberFormat="1" applyFont="1" applyBorder="1" applyAlignment="1">
      <alignment horizontal="center" vertical="center" wrapText="1"/>
    </xf>
    <xf numFmtId="0" fontId="15" fillId="4" borderId="2"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0" borderId="6" xfId="0" applyFont="1" applyBorder="1" applyAlignment="1">
      <alignment horizontal="center" vertical="center" wrapText="1"/>
    </xf>
    <xf numFmtId="0" fontId="25" fillId="4" borderId="3" xfId="0" applyFont="1" applyFill="1" applyBorder="1" applyAlignment="1">
      <alignment vertical="center"/>
    </xf>
    <xf numFmtId="4" fontId="25" fillId="4" borderId="3" xfId="0" applyNumberFormat="1" applyFont="1" applyFill="1" applyBorder="1" applyAlignment="1">
      <alignment horizontal="center" vertical="center" wrapText="1"/>
    </xf>
    <xf numFmtId="0" fontId="3" fillId="4" borderId="3" xfId="9" applyFont="1" applyFill="1" applyBorder="1" applyAlignment="1">
      <alignment horizontal="center" vertical="center" wrapText="1"/>
    </xf>
    <xf numFmtId="0" fontId="37" fillId="7" borderId="16" xfId="0" applyFont="1" applyFill="1" applyBorder="1" applyAlignment="1">
      <alignment horizontal="center" vertical="center" wrapText="1"/>
    </xf>
    <xf numFmtId="0" fontId="37" fillId="4" borderId="18" xfId="0" applyFont="1" applyFill="1" applyBorder="1"/>
    <xf numFmtId="0" fontId="37" fillId="4" borderId="19" xfId="0" applyFont="1" applyFill="1" applyBorder="1"/>
    <xf numFmtId="0" fontId="37" fillId="4" borderId="16" xfId="0" applyFont="1" applyFill="1" applyBorder="1" applyAlignment="1">
      <alignment horizontal="center" vertical="center" wrapText="1"/>
    </xf>
    <xf numFmtId="4" fontId="37" fillId="7" borderId="16" xfId="0" applyNumberFormat="1" applyFont="1" applyFill="1" applyBorder="1" applyAlignment="1">
      <alignment horizontal="center" vertical="center" wrapText="1"/>
    </xf>
    <xf numFmtId="0" fontId="37" fillId="4" borderId="16" xfId="0" applyFont="1" applyFill="1" applyBorder="1" applyAlignment="1">
      <alignment horizontal="center" vertical="center"/>
    </xf>
    <xf numFmtId="0" fontId="37" fillId="4" borderId="18" xfId="0" applyFont="1" applyFill="1" applyBorder="1" applyAlignment="1">
      <alignment horizontal="center" vertical="center"/>
    </xf>
    <xf numFmtId="0" fontId="37" fillId="4" borderId="19" xfId="0" applyFont="1" applyFill="1" applyBorder="1" applyAlignment="1">
      <alignment horizontal="center" vertical="center"/>
    </xf>
    <xf numFmtId="0" fontId="37" fillId="4" borderId="16" xfId="0" applyFont="1" applyFill="1" applyBorder="1" applyAlignment="1">
      <alignment vertical="center" wrapText="1"/>
    </xf>
    <xf numFmtId="0" fontId="37" fillId="4" borderId="3" xfId="0" applyFont="1" applyFill="1" applyBorder="1" applyAlignment="1">
      <alignment horizontal="center" vertical="center"/>
    </xf>
    <xf numFmtId="0" fontId="37" fillId="4" borderId="3" xfId="0" applyFont="1" applyFill="1" applyBorder="1" applyAlignment="1">
      <alignment vertical="center"/>
    </xf>
    <xf numFmtId="0" fontId="37" fillId="4" borderId="3" xfId="0" applyFont="1" applyFill="1" applyBorder="1"/>
    <xf numFmtId="0" fontId="37" fillId="7" borderId="3" xfId="0" applyFont="1" applyFill="1" applyBorder="1" applyAlignment="1">
      <alignment horizontal="center" vertical="center" wrapText="1"/>
    </xf>
    <xf numFmtId="0" fontId="37" fillId="4" borderId="3" xfId="0" applyFont="1" applyFill="1" applyBorder="1" applyAlignment="1">
      <alignment horizontal="center"/>
    </xf>
    <xf numFmtId="0" fontId="37" fillId="8" borderId="3" xfId="0" applyFont="1" applyFill="1" applyBorder="1" applyAlignment="1">
      <alignment horizontal="center" vertical="center" wrapText="1"/>
    </xf>
    <xf numFmtId="4" fontId="37" fillId="7" borderId="3" xfId="0" applyNumberFormat="1" applyFont="1" applyFill="1" applyBorder="1" applyAlignment="1">
      <alignment horizontal="center" vertical="center" wrapText="1"/>
    </xf>
    <xf numFmtId="4" fontId="37" fillId="4" borderId="3" xfId="0" applyNumberFormat="1" applyFont="1" applyFill="1" applyBorder="1"/>
    <xf numFmtId="0" fontId="37" fillId="7" borderId="2" xfId="0" applyFont="1" applyFill="1" applyBorder="1" applyAlignment="1">
      <alignment horizontal="center" vertical="center" wrapText="1"/>
    </xf>
    <xf numFmtId="0" fontId="37" fillId="7" borderId="7" xfId="0" applyFont="1" applyFill="1" applyBorder="1" applyAlignment="1">
      <alignment horizontal="center" vertical="center" wrapText="1"/>
    </xf>
    <xf numFmtId="4" fontId="37" fillId="7" borderId="2" xfId="0" applyNumberFormat="1" applyFont="1" applyFill="1" applyBorder="1" applyAlignment="1">
      <alignment horizontal="center" vertical="center" wrapText="1"/>
    </xf>
    <xf numFmtId="4" fontId="37" fillId="7" borderId="7" xfId="0" applyNumberFormat="1" applyFont="1" applyFill="1" applyBorder="1" applyAlignment="1">
      <alignment horizontal="center" vertical="center" wrapText="1"/>
    </xf>
    <xf numFmtId="0" fontId="37" fillId="4" borderId="2"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2" xfId="0" applyFont="1" applyFill="1" applyBorder="1" applyAlignment="1">
      <alignment horizontal="center" vertical="center"/>
    </xf>
    <xf numFmtId="0" fontId="37" fillId="4" borderId="6" xfId="0" applyFont="1" applyFill="1" applyBorder="1" applyAlignment="1">
      <alignment horizontal="center" vertical="center"/>
    </xf>
    <xf numFmtId="4" fontId="37" fillId="7" borderId="6" xfId="0" applyNumberFormat="1" applyFont="1" applyFill="1" applyBorder="1" applyAlignment="1">
      <alignment horizontal="center" vertical="center" wrapText="1"/>
    </xf>
    <xf numFmtId="0" fontId="37" fillId="7" borderId="6"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0" borderId="3" xfId="9" applyFont="1" applyBorder="1" applyAlignment="1">
      <alignment horizontal="center" vertical="center" wrapText="1"/>
    </xf>
    <xf numFmtId="0" fontId="0" fillId="0" borderId="3" xfId="9" applyFont="1" applyBorder="1" applyAlignment="1">
      <alignment horizontal="center" vertical="center" wrapText="1"/>
    </xf>
    <xf numFmtId="4" fontId="9" fillId="0" borderId="3" xfId="9" applyNumberFormat="1" applyFont="1" applyBorder="1" applyAlignment="1">
      <alignment horizontal="center" vertical="center"/>
    </xf>
    <xf numFmtId="0" fontId="15" fillId="3" borderId="2" xfId="10" applyFill="1" applyBorder="1" applyAlignment="1">
      <alignment horizontal="center" vertical="center"/>
    </xf>
    <xf numFmtId="0" fontId="15" fillId="3" borderId="7" xfId="10" applyFill="1" applyBorder="1" applyAlignment="1">
      <alignment horizontal="center" vertical="center"/>
    </xf>
    <xf numFmtId="0" fontId="15" fillId="3" borderId="6" xfId="10" applyFill="1" applyBorder="1" applyAlignment="1">
      <alignment horizontal="center" vertical="center"/>
    </xf>
    <xf numFmtId="0" fontId="15" fillId="3" borderId="4" xfId="10" applyFill="1" applyBorder="1" applyAlignment="1">
      <alignment horizontal="center"/>
    </xf>
    <xf numFmtId="0" fontId="15" fillId="3" borderId="8" xfId="10" applyFill="1" applyBorder="1" applyAlignment="1">
      <alignment horizontal="center"/>
    </xf>
    <xf numFmtId="0" fontId="15" fillId="3" borderId="5" xfId="10" applyFill="1" applyBorder="1" applyAlignment="1">
      <alignment horizontal="center"/>
    </xf>
    <xf numFmtId="0" fontId="15" fillId="3" borderId="2" xfId="10" applyFill="1" applyBorder="1" applyAlignment="1">
      <alignment horizontal="center"/>
    </xf>
    <xf numFmtId="0" fontId="15" fillId="3" borderId="6" xfId="10" applyFill="1" applyBorder="1" applyAlignment="1">
      <alignment horizontal="center"/>
    </xf>
    <xf numFmtId="4" fontId="0" fillId="0" borderId="3" xfId="0" applyNumberFormat="1" applyBorder="1" applyAlignment="1">
      <alignment horizontal="center" vertical="center"/>
    </xf>
    <xf numFmtId="0" fontId="25" fillId="0" borderId="3" xfId="10" applyFont="1" applyBorder="1" applyAlignment="1">
      <alignment horizontal="center" vertical="center" wrapText="1"/>
    </xf>
    <xf numFmtId="0" fontId="37" fillId="0" borderId="3" xfId="10" applyFont="1" applyBorder="1" applyAlignment="1">
      <alignment horizontal="center" vertical="center" wrapText="1"/>
    </xf>
    <xf numFmtId="0" fontId="25" fillId="0" borderId="3" xfId="10" applyFont="1" applyBorder="1" applyAlignment="1">
      <alignment horizontal="center" vertical="center"/>
    </xf>
    <xf numFmtId="4" fontId="25" fillId="0" borderId="3" xfId="10" applyNumberFormat="1" applyFont="1" applyBorder="1" applyAlignment="1">
      <alignment horizontal="center" vertical="center"/>
    </xf>
    <xf numFmtId="0" fontId="15" fillId="0" borderId="3" xfId="10" applyBorder="1" applyAlignment="1">
      <alignment horizontal="center" vertical="center" wrapText="1"/>
    </xf>
    <xf numFmtId="0" fontId="25" fillId="0" borderId="2" xfId="10" applyFont="1" applyBorder="1" applyAlignment="1">
      <alignment horizontal="center" vertical="center" wrapText="1"/>
    </xf>
    <xf numFmtId="0" fontId="25" fillId="0" borderId="7" xfId="10" applyFont="1" applyBorder="1" applyAlignment="1">
      <alignment horizontal="center" vertical="center" wrapText="1"/>
    </xf>
    <xf numFmtId="0" fontId="25" fillId="0" borderId="6" xfId="10" applyFont="1" applyBorder="1" applyAlignment="1">
      <alignment horizontal="center" vertical="center" wrapText="1"/>
    </xf>
    <xf numFmtId="0" fontId="23" fillId="0" borderId="2" xfId="10" applyFont="1" applyBorder="1" applyAlignment="1">
      <alignment horizontal="center" vertical="center" wrapText="1"/>
    </xf>
    <xf numFmtId="0" fontId="23" fillId="0" borderId="7" xfId="10" applyFont="1" applyBorder="1" applyAlignment="1">
      <alignment horizontal="center" vertical="center" wrapText="1"/>
    </xf>
    <xf numFmtId="0" fontId="37" fillId="0" borderId="2" xfId="10" applyFont="1" applyBorder="1" applyAlignment="1">
      <alignment horizontal="center" vertical="center" wrapText="1"/>
    </xf>
    <xf numFmtId="0" fontId="37" fillId="0" borderId="7" xfId="10" applyFont="1" applyBorder="1" applyAlignment="1">
      <alignment horizontal="center" vertical="center" wrapText="1"/>
    </xf>
    <xf numFmtId="4" fontId="25" fillId="0" borderId="2" xfId="10" applyNumberFormat="1" applyFont="1" applyBorder="1" applyAlignment="1">
      <alignment horizontal="center" vertical="center" wrapText="1"/>
    </xf>
    <xf numFmtId="4" fontId="25" fillId="0" borderId="7" xfId="10" applyNumberFormat="1" applyFont="1" applyBorder="1" applyAlignment="1">
      <alignment horizontal="center" vertical="center" wrapText="1"/>
    </xf>
    <xf numFmtId="0" fontId="25" fillId="0" borderId="2" xfId="10" applyFont="1" applyBorder="1" applyAlignment="1">
      <alignment horizontal="center" vertical="center"/>
    </xf>
    <xf numFmtId="0" fontId="25" fillId="0" borderId="7" xfId="10" applyFont="1" applyBorder="1" applyAlignment="1">
      <alignment horizontal="center" vertical="center"/>
    </xf>
    <xf numFmtId="0" fontId="25" fillId="0" borderId="6" xfId="10" applyFont="1" applyBorder="1" applyAlignment="1">
      <alignment horizontal="center" vertical="center"/>
    </xf>
    <xf numFmtId="0" fontId="25" fillId="0" borderId="0" xfId="10" applyFont="1" applyAlignment="1">
      <alignment horizontal="center" vertical="center" wrapText="1"/>
    </xf>
    <xf numFmtId="4" fontId="25" fillId="0" borderId="3" xfId="10" applyNumberFormat="1" applyFont="1" applyBorder="1" applyAlignment="1">
      <alignment horizontal="center" vertical="center" wrapText="1"/>
    </xf>
    <xf numFmtId="4" fontId="37" fillId="0" borderId="2" xfId="10" applyNumberFormat="1" applyFont="1" applyBorder="1" applyAlignment="1">
      <alignment horizontal="center" vertical="center" wrapText="1"/>
    </xf>
    <xf numFmtId="4" fontId="37" fillId="0" borderId="7" xfId="10" applyNumberFormat="1" applyFont="1" applyBorder="1" applyAlignment="1">
      <alignment horizontal="center" vertical="center" wrapText="1"/>
    </xf>
    <xf numFmtId="0" fontId="37" fillId="0" borderId="3" xfId="10" applyFont="1" applyBorder="1" applyAlignment="1">
      <alignment horizontal="center" vertical="center"/>
    </xf>
    <xf numFmtId="4" fontId="25" fillId="0" borderId="6" xfId="10" applyNumberFormat="1" applyFont="1" applyBorder="1" applyAlignment="1">
      <alignment horizontal="center" vertical="center" wrapText="1"/>
    </xf>
    <xf numFmtId="0" fontId="48" fillId="0" borderId="7" xfId="10" applyFont="1" applyBorder="1" applyAlignment="1">
      <alignment horizontal="center" vertical="center" wrapText="1"/>
    </xf>
    <xf numFmtId="0" fontId="48" fillId="0" borderId="6" xfId="10" applyFont="1" applyBorder="1" applyAlignment="1">
      <alignment horizontal="center" vertical="center" wrapText="1"/>
    </xf>
    <xf numFmtId="4" fontId="25" fillId="0" borderId="2" xfId="13" applyNumberFormat="1" applyFont="1" applyFill="1" applyBorder="1" applyAlignment="1">
      <alignment horizontal="center" vertical="center" wrapText="1"/>
    </xf>
    <xf numFmtId="4" fontId="25" fillId="0" borderId="7" xfId="13" applyNumberFormat="1" applyFont="1" applyFill="1" applyBorder="1" applyAlignment="1">
      <alignment horizontal="center" vertical="center" wrapText="1"/>
    </xf>
    <xf numFmtId="4" fontId="25" fillId="0" borderId="6" xfId="13" applyNumberFormat="1" applyFont="1" applyFill="1" applyBorder="1" applyAlignment="1">
      <alignment horizontal="center" vertical="center" wrapText="1"/>
    </xf>
    <xf numFmtId="4" fontId="25" fillId="0" borderId="2" xfId="10" applyNumberFormat="1" applyFont="1" applyBorder="1" applyAlignment="1">
      <alignment horizontal="center" vertical="center"/>
    </xf>
    <xf numFmtId="4" fontId="25" fillId="0" borderId="7" xfId="10" applyNumberFormat="1" applyFont="1" applyBorder="1" applyAlignment="1">
      <alignment horizontal="center" vertical="center"/>
    </xf>
    <xf numFmtId="4" fontId="25" fillId="0" borderId="6" xfId="10" applyNumberFormat="1" applyFont="1" applyBorder="1" applyAlignment="1">
      <alignment horizontal="center" vertical="center"/>
    </xf>
    <xf numFmtId="0" fontId="3" fillId="0" borderId="3" xfId="10" applyFont="1" applyBorder="1" applyAlignment="1">
      <alignment horizontal="center" vertical="center" wrapText="1"/>
    </xf>
    <xf numFmtId="0" fontId="15" fillId="0" borderId="2" xfId="10" applyBorder="1" applyAlignment="1">
      <alignment horizontal="center" vertical="center"/>
    </xf>
    <xf numFmtId="0" fontId="15" fillId="0" borderId="7" xfId="10" applyBorder="1" applyAlignment="1">
      <alignment horizontal="center" vertical="center"/>
    </xf>
    <xf numFmtId="0" fontId="15" fillId="0" borderId="6" xfId="10" applyBorder="1" applyAlignment="1">
      <alignment horizontal="center" vertical="center"/>
    </xf>
    <xf numFmtId="4" fontId="15" fillId="0" borderId="2" xfId="10" applyNumberFormat="1" applyBorder="1" applyAlignment="1">
      <alignment horizontal="center" vertical="center"/>
    </xf>
    <xf numFmtId="4" fontId="15" fillId="0" borderId="7" xfId="10" applyNumberFormat="1" applyBorder="1" applyAlignment="1">
      <alignment horizontal="center" vertical="center"/>
    </xf>
    <xf numFmtId="4" fontId="15" fillId="0" borderId="6" xfId="10" applyNumberFormat="1" applyBorder="1" applyAlignment="1">
      <alignment horizontal="center" vertical="center"/>
    </xf>
    <xf numFmtId="0" fontId="0" fillId="0" borderId="7" xfId="0" applyBorder="1" applyAlignment="1">
      <alignment horizontal="center"/>
    </xf>
    <xf numFmtId="0" fontId="0" fillId="0" borderId="6" xfId="0" applyBorder="1" applyAlignment="1">
      <alignment horizontal="center"/>
    </xf>
    <xf numFmtId="0" fontId="0" fillId="0" borderId="7" xfId="0" applyBorder="1"/>
    <xf numFmtId="0" fontId="0" fillId="0" borderId="6" xfId="0" applyBorder="1"/>
    <xf numFmtId="0" fontId="25" fillId="0" borderId="5" xfId="10" applyFont="1" applyBorder="1" applyAlignment="1">
      <alignment horizontal="center" vertical="center" wrapText="1"/>
    </xf>
    <xf numFmtId="0" fontId="0" fillId="0" borderId="5" xfId="0" applyBorder="1"/>
    <xf numFmtId="2" fontId="25" fillId="0" borderId="3" xfId="10" applyNumberFormat="1" applyFont="1" applyBorder="1" applyAlignment="1">
      <alignment horizontal="center" vertical="center" wrapText="1"/>
    </xf>
    <xf numFmtId="0" fontId="0" fillId="0" borderId="3" xfId="0" applyBorder="1"/>
    <xf numFmtId="0" fontId="0" fillId="0" borderId="3" xfId="0" applyBorder="1" applyAlignment="1">
      <alignment wrapText="1"/>
    </xf>
    <xf numFmtId="2" fontId="25" fillId="0" borderId="2" xfId="10" applyNumberFormat="1" applyFont="1" applyBorder="1" applyAlignment="1">
      <alignment horizontal="center" vertical="center" wrapText="1"/>
    </xf>
    <xf numFmtId="2" fontId="25" fillId="0" borderId="6" xfId="10" applyNumberFormat="1" applyFont="1" applyBorder="1" applyAlignment="1">
      <alignment horizontal="center" vertical="center" wrapText="1"/>
    </xf>
    <xf numFmtId="2" fontId="25" fillId="0" borderId="7" xfId="1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6" fillId="0" borderId="7" xfId="10" applyFont="1" applyBorder="1" applyAlignment="1">
      <alignment horizontal="center" vertical="center" wrapText="1"/>
    </xf>
    <xf numFmtId="0" fontId="9" fillId="0" borderId="7" xfId="10" applyFont="1" applyBorder="1" applyAlignment="1">
      <alignment horizontal="center" vertical="center" wrapText="1"/>
    </xf>
    <xf numFmtId="0" fontId="9" fillId="0" borderId="7" xfId="10" applyFont="1" applyBorder="1" applyAlignment="1">
      <alignment horizontal="center" vertical="center"/>
    </xf>
    <xf numFmtId="0" fontId="46" fillId="0" borderId="7" xfId="10" applyFont="1" applyBorder="1" applyAlignment="1">
      <alignment horizontal="center" vertical="center"/>
    </xf>
    <xf numFmtId="4" fontId="9" fillId="0" borderId="7" xfId="10" applyNumberFormat="1" applyFont="1" applyBorder="1" applyAlignment="1">
      <alignment horizontal="center" vertical="center"/>
    </xf>
    <xf numFmtId="4" fontId="25" fillId="0" borderId="2" xfId="10" applyNumberFormat="1" applyFont="1" applyBorder="1" applyAlignment="1">
      <alignment vertical="center" wrapText="1"/>
    </xf>
    <xf numFmtId="4" fontId="25" fillId="0" borderId="7" xfId="10" applyNumberFormat="1" applyFont="1" applyBorder="1" applyAlignment="1">
      <alignment vertical="center" wrapText="1"/>
    </xf>
    <xf numFmtId="4" fontId="25" fillId="0" borderId="6" xfId="10" applyNumberFormat="1" applyFont="1" applyBorder="1" applyAlignment="1">
      <alignment vertical="center" wrapText="1"/>
    </xf>
    <xf numFmtId="0" fontId="9" fillId="0" borderId="2" xfId="10" applyFont="1" applyBorder="1" applyAlignment="1">
      <alignment horizontal="center" vertical="center" wrapText="1"/>
    </xf>
    <xf numFmtId="0" fontId="9" fillId="0" borderId="2" xfId="10" applyFont="1" applyBorder="1" applyAlignment="1">
      <alignment horizontal="center" vertical="center"/>
    </xf>
    <xf numFmtId="0" fontId="3" fillId="0" borderId="2" xfId="10" applyFont="1" applyBorder="1" applyAlignment="1">
      <alignment horizontal="center" vertical="center"/>
    </xf>
    <xf numFmtId="0" fontId="3" fillId="0" borderId="7" xfId="10" applyFont="1" applyBorder="1" applyAlignment="1">
      <alignment horizontal="center" vertical="center"/>
    </xf>
    <xf numFmtId="4" fontId="9" fillId="0" borderId="2" xfId="10" applyNumberFormat="1" applyFont="1" applyBorder="1" applyAlignment="1">
      <alignment horizontal="center" vertical="center"/>
    </xf>
    <xf numFmtId="3" fontId="9" fillId="0" borderId="2" xfId="10" applyNumberFormat="1" applyFont="1" applyBorder="1" applyAlignment="1">
      <alignment horizontal="center" vertical="center"/>
    </xf>
    <xf numFmtId="3" fontId="9" fillId="0" borderId="7" xfId="10" applyNumberFormat="1" applyFont="1" applyBorder="1" applyAlignment="1">
      <alignment horizontal="center" vertical="center"/>
    </xf>
    <xf numFmtId="0" fontId="0" fillId="0" borderId="2" xfId="10" applyFont="1" applyBorder="1" applyAlignment="1">
      <alignment horizontal="center" vertical="center"/>
    </xf>
    <xf numFmtId="0" fontId="0" fillId="0" borderId="2" xfId="10" applyFont="1" applyBorder="1" applyAlignment="1">
      <alignment horizontal="center" vertical="center" wrapText="1"/>
    </xf>
    <xf numFmtId="0" fontId="0" fillId="0" borderId="7" xfId="10" applyFont="1" applyBorder="1" applyAlignment="1">
      <alignment horizontal="center" vertical="center"/>
    </xf>
    <xf numFmtId="0" fontId="3" fillId="0" borderId="7" xfId="10" applyFont="1" applyBorder="1" applyAlignment="1">
      <alignment horizontal="center" vertical="center" wrapText="1"/>
    </xf>
    <xf numFmtId="0" fontId="0" fillId="0" borderId="7" xfId="10" applyFont="1" applyBorder="1" applyAlignment="1">
      <alignment horizontal="center" vertical="center" wrapText="1"/>
    </xf>
    <xf numFmtId="0" fontId="3" fillId="0" borderId="2" xfId="10" applyFont="1" applyBorder="1" applyAlignment="1">
      <alignment horizontal="center" vertical="center" wrapText="1"/>
    </xf>
    <xf numFmtId="0" fontId="25" fillId="0" borderId="2" xfId="8" applyFont="1" applyFill="1" applyBorder="1" applyAlignment="1">
      <alignment horizontal="center" vertical="center"/>
    </xf>
    <xf numFmtId="0" fontId="25" fillId="0" borderId="7" xfId="8" applyFont="1" applyFill="1" applyBorder="1" applyAlignment="1">
      <alignment horizontal="center" vertical="center"/>
    </xf>
    <xf numFmtId="4" fontId="25" fillId="0" borderId="2" xfId="8" applyNumberFormat="1" applyFont="1" applyFill="1" applyBorder="1" applyAlignment="1">
      <alignment horizontal="center" vertical="center"/>
    </xf>
    <xf numFmtId="4" fontId="25" fillId="0" borderId="7" xfId="8" applyNumberFormat="1" applyFont="1" applyFill="1" applyBorder="1" applyAlignment="1">
      <alignment horizontal="center" vertical="center"/>
    </xf>
    <xf numFmtId="4" fontId="25" fillId="0" borderId="6" xfId="8" applyNumberFormat="1" applyFont="1" applyFill="1" applyBorder="1" applyAlignment="1">
      <alignment horizontal="center" vertical="center"/>
    </xf>
    <xf numFmtId="0" fontId="25" fillId="0" borderId="2" xfId="8" applyFont="1" applyFill="1" applyBorder="1" applyAlignment="1">
      <alignment horizontal="center" vertical="center" wrapText="1"/>
    </xf>
    <xf numFmtId="0" fontId="25" fillId="0" borderId="7" xfId="8" applyFont="1" applyFill="1" applyBorder="1" applyAlignment="1">
      <alignment horizontal="center" vertical="center" wrapText="1"/>
    </xf>
    <xf numFmtId="0" fontId="25" fillId="0" borderId="6" xfId="8" applyFont="1" applyFill="1" applyBorder="1" applyAlignment="1">
      <alignment horizontal="center" vertical="center" wrapText="1"/>
    </xf>
    <xf numFmtId="0" fontId="25" fillId="0" borderId="6" xfId="8" applyFont="1" applyFill="1" applyBorder="1" applyAlignment="1">
      <alignment horizontal="center" vertical="center"/>
    </xf>
    <xf numFmtId="4" fontId="25" fillId="0" borderId="2" xfId="12" applyNumberFormat="1" applyFont="1" applyBorder="1" applyAlignment="1">
      <alignment horizontal="center" vertical="center"/>
    </xf>
    <xf numFmtId="4" fontId="25" fillId="0" borderId="7" xfId="12" applyNumberFormat="1" applyFont="1" applyBorder="1" applyAlignment="1">
      <alignment horizontal="center" vertical="center"/>
    </xf>
    <xf numFmtId="4" fontId="25" fillId="0" borderId="6" xfId="12" applyNumberFormat="1" applyFont="1" applyBorder="1" applyAlignment="1">
      <alignment horizontal="center" vertical="center"/>
    </xf>
    <xf numFmtId="0" fontId="25" fillId="0" borderId="6" xfId="12" applyFont="1" applyBorder="1" applyAlignment="1">
      <alignment horizontal="center" vertical="center"/>
    </xf>
    <xf numFmtId="0" fontId="25" fillId="0" borderId="2" xfId="12" applyFont="1" applyBorder="1" applyAlignment="1">
      <alignment horizontal="center" vertical="center" wrapText="1"/>
    </xf>
    <xf numFmtId="0" fontId="25" fillId="0" borderId="7" xfId="12" applyFont="1" applyBorder="1" applyAlignment="1">
      <alignment horizontal="center" vertical="center" wrapText="1"/>
    </xf>
    <xf numFmtId="0" fontId="25" fillId="0" borderId="7" xfId="12" applyFont="1" applyBorder="1" applyAlignment="1">
      <alignment horizontal="center" vertical="center"/>
    </xf>
    <xf numFmtId="0" fontId="25" fillId="0" borderId="6" xfId="12" applyFont="1" applyBorder="1" applyAlignment="1">
      <alignment horizontal="center" vertical="center" wrapText="1"/>
    </xf>
    <xf numFmtId="0" fontId="25" fillId="0" borderId="2" xfId="12" applyFont="1" applyBorder="1" applyAlignment="1">
      <alignment horizontal="center" vertical="center"/>
    </xf>
    <xf numFmtId="0" fontId="15" fillId="0" borderId="2" xfId="11" applyBorder="1" applyAlignment="1">
      <alignment horizontal="center" vertical="center"/>
    </xf>
    <xf numFmtId="0" fontId="15" fillId="0" borderId="7" xfId="11" applyBorder="1" applyAlignment="1">
      <alignment horizontal="center" vertical="center"/>
    </xf>
    <xf numFmtId="0" fontId="15" fillId="0" borderId="6" xfId="11" applyBorder="1" applyAlignment="1">
      <alignment horizontal="center" vertical="center"/>
    </xf>
    <xf numFmtId="0" fontId="3" fillId="0" borderId="6" xfId="10" applyFont="1" applyBorder="1" applyAlignment="1">
      <alignment horizontal="center" vertical="center" wrapText="1"/>
    </xf>
    <xf numFmtId="0" fontId="25" fillId="0" borderId="7" xfId="0" applyFont="1" applyBorder="1" applyAlignment="1">
      <alignment horizontal="center" vertical="center" wrapText="1"/>
    </xf>
    <xf numFmtId="4" fontId="3" fillId="0" borderId="3" xfId="10" applyNumberFormat="1" applyFont="1" applyBorder="1" applyAlignment="1">
      <alignment horizontal="center" vertical="center" wrapText="1"/>
    </xf>
    <xf numFmtId="4" fontId="3" fillId="0" borderId="2" xfId="10" applyNumberFormat="1" applyFont="1" applyBorder="1" applyAlignment="1">
      <alignment horizontal="center" vertical="center" wrapText="1"/>
    </xf>
    <xf numFmtId="0" fontId="15" fillId="0" borderId="1" xfId="10" applyBorder="1" applyAlignment="1">
      <alignment horizontal="right"/>
    </xf>
    <xf numFmtId="0" fontId="4" fillId="3" borderId="3" xfId="10" applyFont="1" applyFill="1" applyBorder="1" applyAlignment="1">
      <alignment horizontal="center" vertical="center"/>
    </xf>
    <xf numFmtId="0" fontId="4" fillId="3" borderId="3" xfId="10" applyFont="1" applyFill="1" applyBorder="1" applyAlignment="1">
      <alignment horizontal="center" vertical="center" wrapText="1"/>
    </xf>
    <xf numFmtId="0" fontId="5" fillId="3" borderId="3" xfId="10" applyFont="1" applyFill="1" applyBorder="1" applyAlignment="1">
      <alignment horizontal="center" vertical="center"/>
    </xf>
    <xf numFmtId="0" fontId="6" fillId="3" borderId="3" xfId="10" applyFont="1" applyFill="1" applyBorder="1" applyAlignment="1">
      <alignment horizontal="center"/>
    </xf>
    <xf numFmtId="4" fontId="4" fillId="3" borderId="3" xfId="10" applyNumberFormat="1" applyFont="1" applyFill="1" applyBorder="1" applyAlignment="1">
      <alignment horizontal="center" vertical="center" wrapText="1"/>
    </xf>
    <xf numFmtId="0" fontId="19" fillId="4" borderId="2" xfId="9"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25" fillId="4" borderId="2" xfId="0" applyFont="1" applyFill="1" applyBorder="1" applyAlignment="1">
      <alignment horizontal="left" vertical="center" wrapText="1"/>
    </xf>
    <xf numFmtId="0" fontId="25" fillId="4" borderId="7" xfId="0" applyFont="1" applyFill="1" applyBorder="1" applyAlignment="1">
      <alignment horizontal="left" vertical="center" wrapText="1"/>
    </xf>
    <xf numFmtId="0" fontId="25" fillId="4" borderId="6" xfId="0" applyFont="1" applyFill="1" applyBorder="1" applyAlignment="1">
      <alignment horizontal="left" vertical="center" wrapText="1"/>
    </xf>
    <xf numFmtId="0" fontId="19" fillId="4" borderId="7" xfId="9" applyFont="1" applyFill="1" applyBorder="1" applyAlignment="1">
      <alignment horizontal="center" vertical="center" wrapText="1"/>
    </xf>
    <xf numFmtId="0" fontId="19" fillId="4" borderId="6" xfId="9" applyFont="1" applyFill="1" applyBorder="1" applyAlignment="1">
      <alignment horizontal="center" vertical="center"/>
    </xf>
    <xf numFmtId="4" fontId="19" fillId="4" borderId="2" xfId="9" applyNumberFormat="1" applyFont="1" applyFill="1" applyBorder="1" applyAlignment="1">
      <alignment horizontal="center" vertical="center" wrapText="1"/>
    </xf>
    <xf numFmtId="0" fontId="3" fillId="4" borderId="2" xfId="9" applyFont="1" applyFill="1" applyBorder="1" applyAlignment="1">
      <alignment horizontal="center" vertical="center" wrapText="1"/>
    </xf>
    <xf numFmtId="0" fontId="3" fillId="4" borderId="7" xfId="9" applyFont="1" applyFill="1" applyBorder="1" applyAlignment="1">
      <alignment horizontal="center" vertical="center" wrapText="1"/>
    </xf>
    <xf numFmtId="0" fontId="3" fillId="4" borderId="6" xfId="9" applyFont="1" applyFill="1" applyBorder="1" applyAlignment="1">
      <alignment horizontal="center" vertical="center" wrapText="1"/>
    </xf>
    <xf numFmtId="0" fontId="3" fillId="4" borderId="2" xfId="9" applyFont="1" applyFill="1" applyBorder="1" applyAlignment="1">
      <alignment horizontal="left" vertical="center" wrapText="1"/>
    </xf>
    <xf numFmtId="0" fontId="3" fillId="4" borderId="7" xfId="9" applyFont="1" applyFill="1" applyBorder="1" applyAlignment="1">
      <alignment horizontal="left" vertical="center" wrapText="1"/>
    </xf>
    <xf numFmtId="0" fontId="3" fillId="4" borderId="6" xfId="9" applyFont="1" applyFill="1" applyBorder="1" applyAlignment="1">
      <alignment horizontal="left" vertical="center" wrapText="1"/>
    </xf>
    <xf numFmtId="0" fontId="0" fillId="4" borderId="7" xfId="0" applyFill="1" applyBorder="1" applyAlignment="1">
      <alignment horizontal="center" vertical="center" wrapText="1"/>
    </xf>
    <xf numFmtId="0" fontId="19" fillId="4" borderId="6" xfId="9" applyFont="1" applyFill="1" applyBorder="1" applyAlignment="1">
      <alignment horizontal="center" vertical="center" wrapText="1"/>
    </xf>
    <xf numFmtId="0" fontId="25" fillId="4" borderId="2" xfId="9" applyFont="1" applyFill="1" applyBorder="1" applyAlignment="1">
      <alignment horizontal="left" vertical="center" wrapText="1"/>
    </xf>
    <xf numFmtId="0" fontId="25" fillId="4" borderId="7" xfId="9" applyFont="1" applyFill="1" applyBorder="1" applyAlignment="1">
      <alignment horizontal="left" vertical="center" wrapText="1"/>
    </xf>
    <xf numFmtId="0" fontId="25" fillId="4" borderId="6" xfId="9" applyFont="1" applyFill="1" applyBorder="1" applyAlignment="1">
      <alignment horizontal="left" vertical="center" wrapText="1"/>
    </xf>
    <xf numFmtId="0" fontId="11" fillId="4" borderId="2" xfId="9" applyFont="1" applyFill="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19" fillId="4" borderId="2" xfId="9" applyFont="1" applyFill="1" applyBorder="1" applyAlignment="1">
      <alignment horizontal="left" vertical="center" wrapText="1"/>
    </xf>
    <xf numFmtId="0" fontId="19" fillId="4" borderId="2" xfId="9" applyFont="1" applyFill="1" applyBorder="1" applyAlignment="1">
      <alignment horizontal="center" vertical="center"/>
    </xf>
    <xf numFmtId="4" fontId="25" fillId="4" borderId="2" xfId="0" applyNumberFormat="1" applyFont="1" applyFill="1" applyBorder="1" applyAlignment="1">
      <alignment horizontal="center" vertical="center"/>
    </xf>
    <xf numFmtId="4" fontId="25" fillId="4" borderId="7" xfId="0" applyNumberFormat="1" applyFont="1" applyFill="1" applyBorder="1" applyAlignment="1">
      <alignment horizontal="center" vertical="center"/>
    </xf>
    <xf numFmtId="0" fontId="9" fillId="0" borderId="6" xfId="0" applyFont="1" applyBorder="1" applyAlignment="1">
      <alignment horizontal="left" vertical="center"/>
    </xf>
    <xf numFmtId="0" fontId="9" fillId="0" borderId="6" xfId="0" applyFont="1" applyBorder="1" applyAlignment="1">
      <alignment horizontal="center" vertical="center"/>
    </xf>
    <xf numFmtId="0" fontId="9" fillId="0" borderId="2" xfId="9" applyFont="1" applyBorder="1" applyAlignment="1">
      <alignment horizontal="left" vertical="center" wrapText="1"/>
    </xf>
    <xf numFmtId="0" fontId="9" fillId="0" borderId="7" xfId="9" applyFont="1" applyBorder="1" applyAlignment="1">
      <alignment horizontal="left" vertical="center" wrapText="1"/>
    </xf>
    <xf numFmtId="0" fontId="9" fillId="0" borderId="6" xfId="9" applyFont="1" applyBorder="1" applyAlignment="1">
      <alignment horizontal="left" vertical="center" wrapText="1"/>
    </xf>
    <xf numFmtId="0" fontId="19" fillId="0" borderId="2" xfId="9" applyFont="1" applyBorder="1" applyAlignment="1">
      <alignment horizontal="center" vertical="center" wrapText="1"/>
    </xf>
    <xf numFmtId="4" fontId="19" fillId="0" borderId="2" xfId="9" applyNumberFormat="1" applyFont="1" applyBorder="1" applyAlignment="1">
      <alignment horizontal="center" vertical="center" wrapText="1"/>
    </xf>
    <xf numFmtId="0" fontId="3" fillId="0" borderId="2" xfId="9" applyFont="1" applyBorder="1" applyAlignment="1">
      <alignment horizontal="left" vertical="center" wrapText="1"/>
    </xf>
    <xf numFmtId="0" fontId="3" fillId="0" borderId="7" xfId="9" applyFont="1" applyBorder="1" applyAlignment="1">
      <alignment horizontal="left" vertical="center" wrapText="1"/>
    </xf>
    <xf numFmtId="0" fontId="3" fillId="0" borderId="6" xfId="9" applyFont="1" applyBorder="1" applyAlignment="1">
      <alignment horizontal="left" vertical="center" wrapText="1"/>
    </xf>
    <xf numFmtId="0" fontId="39" fillId="4" borderId="2" xfId="9" applyFont="1" applyFill="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15" fillId="0" borderId="3" xfId="9" applyBorder="1" applyAlignment="1">
      <alignment horizontal="left" vertical="center" wrapText="1"/>
    </xf>
    <xf numFmtId="0" fontId="11" fillId="4" borderId="2" xfId="9" applyFont="1" applyFill="1" applyBorder="1" applyAlignment="1">
      <alignment horizontal="left" vertical="center"/>
    </xf>
    <xf numFmtId="169" fontId="6" fillId="0" borderId="0" xfId="0" applyNumberFormat="1" applyFont="1" applyAlignment="1">
      <alignment horizontal="center" vertical="center" wrapText="1"/>
    </xf>
    <xf numFmtId="0" fontId="39" fillId="0" borderId="16" xfId="0" applyFont="1" applyBorder="1" applyAlignment="1">
      <alignment horizontal="center" vertical="center"/>
    </xf>
    <xf numFmtId="0" fontId="52" fillId="0" borderId="38" xfId="0" applyFont="1" applyBorder="1"/>
    <xf numFmtId="0" fontId="39" fillId="0" borderId="16" xfId="0" applyFont="1" applyBorder="1" applyAlignment="1">
      <alignment horizontal="center" vertical="center" wrapText="1"/>
    </xf>
    <xf numFmtId="169" fontId="57" fillId="12" borderId="3" xfId="0" applyNumberFormat="1" applyFont="1" applyFill="1" applyBorder="1" applyAlignment="1">
      <alignment horizontal="center" vertical="center" wrapText="1"/>
    </xf>
    <xf numFmtId="169" fontId="57" fillId="12" borderId="20" xfId="0" applyNumberFormat="1" applyFont="1" applyFill="1" applyBorder="1" applyAlignment="1">
      <alignment horizontal="center" vertical="center" wrapText="1"/>
    </xf>
    <xf numFmtId="0" fontId="52" fillId="0" borderId="20" xfId="0" applyFont="1" applyBorder="1"/>
    <xf numFmtId="0" fontId="52" fillId="0" borderId="21" xfId="0" applyFont="1" applyBorder="1"/>
    <xf numFmtId="169" fontId="57" fillId="12" borderId="24" xfId="0" applyNumberFormat="1" applyFont="1" applyFill="1" applyBorder="1" applyAlignment="1">
      <alignment horizontal="center" vertical="center" wrapText="1"/>
    </xf>
    <xf numFmtId="0" fontId="52" fillId="0" borderId="23" xfId="0" applyFont="1" applyBorder="1"/>
    <xf numFmtId="0" fontId="57" fillId="12" borderId="20" xfId="0" applyFont="1" applyFill="1" applyBorder="1" applyAlignment="1">
      <alignment horizontal="center" vertical="center" wrapText="1"/>
    </xf>
    <xf numFmtId="169" fontId="39" fillId="0" borderId="16" xfId="0" applyNumberFormat="1" applyFont="1" applyBorder="1" applyAlignment="1">
      <alignment horizontal="center" vertical="center"/>
    </xf>
    <xf numFmtId="4" fontId="39" fillId="0" borderId="16" xfId="0" applyNumberFormat="1" applyFont="1" applyBorder="1" applyAlignment="1">
      <alignment horizontal="center" vertical="center"/>
    </xf>
    <xf numFmtId="4" fontId="52" fillId="0" borderId="38" xfId="0" applyNumberFormat="1" applyFont="1" applyBorder="1"/>
    <xf numFmtId="0" fontId="51" fillId="0" borderId="16" xfId="0" applyFont="1" applyBorder="1" applyAlignment="1">
      <alignment horizontal="center" vertical="center" wrapText="1"/>
    </xf>
    <xf numFmtId="0" fontId="52" fillId="0" borderId="18" xfId="0" applyFont="1" applyBorder="1"/>
    <xf numFmtId="0" fontId="52" fillId="0" borderId="19" xfId="0" applyFont="1" applyBorder="1"/>
    <xf numFmtId="0" fontId="39" fillId="0" borderId="18" xfId="0" applyFont="1" applyBorder="1" applyAlignment="1">
      <alignment horizontal="center" vertical="center" wrapText="1"/>
    </xf>
    <xf numFmtId="0" fontId="39" fillId="0" borderId="28" xfId="0" applyFont="1" applyBorder="1" applyAlignment="1">
      <alignment horizontal="center" vertical="center" wrapText="1"/>
    </xf>
    <xf numFmtId="169" fontId="39" fillId="0" borderId="16" xfId="0" applyNumberFormat="1" applyFont="1" applyBorder="1" applyAlignment="1">
      <alignment horizontal="center" vertical="center" wrapText="1"/>
    </xf>
    <xf numFmtId="0" fontId="51" fillId="0" borderId="18" xfId="0" applyFont="1" applyBorder="1" applyAlignment="1">
      <alignment horizontal="center" vertical="center" wrapText="1"/>
    </xf>
    <xf numFmtId="0" fontId="12" fillId="0" borderId="16" xfId="0" applyFont="1" applyBorder="1" applyAlignment="1">
      <alignment horizontal="center" vertical="center" wrapText="1"/>
    </xf>
    <xf numFmtId="4" fontId="12" fillId="0" borderId="16" xfId="0" applyNumberFormat="1" applyFont="1" applyBorder="1" applyAlignment="1">
      <alignment horizontal="center" vertical="center" wrapText="1"/>
    </xf>
    <xf numFmtId="4" fontId="12" fillId="0" borderId="18" xfId="0" applyNumberFormat="1" applyFont="1" applyBorder="1" applyAlignment="1">
      <alignment horizontal="center" vertical="center" wrapText="1"/>
    </xf>
    <xf numFmtId="4" fontId="52" fillId="0" borderId="18" xfId="0" applyNumberFormat="1" applyFont="1" applyBorder="1"/>
    <xf numFmtId="0" fontId="12" fillId="0" borderId="18" xfId="0" applyFont="1" applyBorder="1" applyAlignment="1">
      <alignment horizontal="center" vertical="center" wrapText="1"/>
    </xf>
    <xf numFmtId="4" fontId="39" fillId="0" borderId="16" xfId="0" applyNumberFormat="1" applyFont="1" applyBorder="1" applyAlignment="1">
      <alignment horizontal="center" vertical="center" wrapText="1"/>
    </xf>
    <xf numFmtId="4" fontId="52" fillId="0" borderId="19" xfId="0" applyNumberFormat="1" applyFont="1" applyBorder="1"/>
    <xf numFmtId="0" fontId="12" fillId="0" borderId="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5" xfId="0" applyFont="1" applyBorder="1" applyAlignment="1">
      <alignment horizontal="center" vertical="center" wrapText="1"/>
    </xf>
    <xf numFmtId="0" fontId="52" fillId="0" borderId="25" xfId="0" applyFont="1" applyBorder="1"/>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4" xfId="0" applyFont="1" applyBorder="1" applyAlignment="1">
      <alignment horizontal="center" vertical="center" wrapText="1"/>
    </xf>
    <xf numFmtId="0" fontId="52" fillId="0" borderId="24" xfId="0" applyFont="1" applyBorder="1"/>
    <xf numFmtId="169" fontId="12" fillId="0" borderId="16" xfId="0" applyNumberFormat="1" applyFont="1" applyBorder="1" applyAlignment="1">
      <alignment horizontal="center" vertical="center" wrapText="1"/>
    </xf>
    <xf numFmtId="169" fontId="12" fillId="0" borderId="18" xfId="0" applyNumberFormat="1" applyFont="1" applyBorder="1" applyAlignment="1">
      <alignment horizontal="center" vertical="center" wrapText="1"/>
    </xf>
    <xf numFmtId="0" fontId="50" fillId="0" borderId="16" xfId="0" applyFont="1" applyBorder="1" applyAlignment="1">
      <alignment horizontal="center" vertical="center" wrapText="1"/>
    </xf>
    <xf numFmtId="0" fontId="50" fillId="0" borderId="18" xfId="0" applyFont="1" applyBorder="1" applyAlignment="1">
      <alignment horizontal="center" vertical="center" wrapText="1"/>
    </xf>
    <xf numFmtId="4" fontId="55" fillId="0" borderId="18" xfId="0" applyNumberFormat="1" applyFont="1" applyBorder="1" applyAlignment="1">
      <alignment horizontal="center" vertical="center" wrapText="1"/>
    </xf>
    <xf numFmtId="0" fontId="55" fillId="0" borderId="18" xfId="0" applyFont="1" applyBorder="1" applyAlignment="1">
      <alignment horizontal="center" vertical="center" wrapText="1"/>
    </xf>
    <xf numFmtId="0" fontId="53" fillId="0" borderId="18" xfId="0" applyFont="1" applyBorder="1" applyAlignment="1">
      <alignment horizontal="center" vertical="center" wrapText="1"/>
    </xf>
    <xf numFmtId="169" fontId="55" fillId="0" borderId="18" xfId="0" applyNumberFormat="1" applyFont="1" applyBorder="1" applyAlignment="1">
      <alignment horizontal="center" vertical="center" wrapText="1"/>
    </xf>
    <xf numFmtId="0" fontId="54" fillId="0" borderId="18" xfId="0" applyFont="1" applyBorder="1" applyAlignment="1">
      <alignment horizontal="center" vertical="center" wrapText="1"/>
    </xf>
    <xf numFmtId="169" fontId="53" fillId="0" borderId="18" xfId="0" applyNumberFormat="1" applyFont="1" applyBorder="1" applyAlignment="1">
      <alignment horizontal="center" vertical="center" wrapText="1"/>
    </xf>
    <xf numFmtId="0" fontId="55" fillId="0" borderId="25" xfId="0" applyFont="1" applyBorder="1" applyAlignment="1">
      <alignment horizontal="center" vertical="center" wrapText="1"/>
    </xf>
    <xf numFmtId="0" fontId="52" fillId="0" borderId="26" xfId="0" applyFont="1" applyBorder="1"/>
    <xf numFmtId="0" fontId="55" fillId="0" borderId="24" xfId="0" applyFont="1" applyBorder="1" applyAlignment="1">
      <alignment horizontal="center" vertical="center" wrapText="1"/>
    </xf>
    <xf numFmtId="0" fontId="56" fillId="0" borderId="18" xfId="0" applyFont="1" applyBorder="1" applyAlignment="1">
      <alignment horizontal="center" vertical="center" wrapText="1"/>
    </xf>
    <xf numFmtId="4" fontId="53" fillId="0" borderId="18" xfId="0" applyNumberFormat="1" applyFont="1" applyBorder="1" applyAlignment="1">
      <alignment horizontal="center" vertical="center" wrapText="1"/>
    </xf>
    <xf numFmtId="0" fontId="55" fillId="0" borderId="16" xfId="0" applyFont="1" applyBorder="1" applyAlignment="1">
      <alignment horizontal="center" vertical="center" wrapText="1"/>
    </xf>
    <xf numFmtId="0" fontId="55"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52" fillId="0" borderId="22" xfId="0" applyFont="1" applyBorder="1"/>
    <xf numFmtId="0" fontId="53" fillId="11" borderId="16" xfId="0" applyFont="1" applyFill="1" applyBorder="1" applyAlignment="1">
      <alignment horizontal="center" vertical="center" wrapText="1"/>
    </xf>
    <xf numFmtId="0" fontId="54" fillId="11" borderId="16" xfId="0" applyFont="1" applyFill="1" applyBorder="1" applyAlignment="1">
      <alignment horizontal="center" vertical="center" wrapText="1"/>
    </xf>
    <xf numFmtId="0" fontId="55" fillId="11" borderId="16" xfId="0" applyFont="1" applyFill="1" applyBorder="1" applyAlignment="1">
      <alignment horizontal="center" vertical="center" wrapText="1"/>
    </xf>
    <xf numFmtId="0" fontId="53" fillId="11" borderId="20" xfId="0" applyFont="1" applyFill="1" applyBorder="1" applyAlignment="1">
      <alignment horizontal="center" vertical="center" wrapText="1"/>
    </xf>
    <xf numFmtId="0" fontId="53" fillId="11" borderId="18" xfId="0" applyFont="1" applyFill="1" applyBorder="1" applyAlignment="1">
      <alignment horizontal="center" vertical="center" wrapText="1"/>
    </xf>
    <xf numFmtId="169" fontId="53" fillId="11" borderId="20" xfId="0" applyNumberFormat="1" applyFont="1" applyFill="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3" fillId="0" borderId="2" xfId="0" applyNumberFormat="1" applyFont="1" applyBorder="1" applyAlignment="1">
      <alignment vertical="center" wrapText="1"/>
    </xf>
    <xf numFmtId="164" fontId="3" fillId="0" borderId="6" xfId="0" applyNumberFormat="1" applyFont="1" applyBorder="1" applyAlignment="1">
      <alignment vertical="center" wrapText="1"/>
    </xf>
    <xf numFmtId="0" fontId="15" fillId="0" borderId="10" xfId="9" applyBorder="1" applyAlignment="1">
      <alignment horizontal="center" vertical="center"/>
    </xf>
    <xf numFmtId="0" fontId="15" fillId="0" borderId="12" xfId="9" applyBorder="1" applyAlignment="1">
      <alignment horizontal="center" vertical="center"/>
    </xf>
    <xf numFmtId="0" fontId="25" fillId="0" borderId="2" xfId="9" applyFont="1" applyBorder="1" applyAlignment="1">
      <alignment horizontal="left" vertical="center" wrapText="1"/>
    </xf>
    <xf numFmtId="0" fontId="25" fillId="0" borderId="6" xfId="9" applyFont="1" applyBorder="1" applyAlignment="1">
      <alignment horizontal="left" vertical="center" wrapText="1"/>
    </xf>
    <xf numFmtId="0" fontId="19" fillId="0" borderId="6" xfId="9" applyFont="1" applyBorder="1" applyAlignment="1">
      <alignment horizontal="center" vertical="center" wrapText="1"/>
    </xf>
    <xf numFmtId="0" fontId="3" fillId="0" borderId="2"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164" fontId="10"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5" fillId="0" borderId="2" xfId="9" applyBorder="1"/>
    <xf numFmtId="164" fontId="15" fillId="0" borderId="2" xfId="9" applyNumberFormat="1" applyBorder="1" applyAlignment="1">
      <alignment horizontal="center" vertical="center"/>
    </xf>
    <xf numFmtId="164" fontId="0" fillId="0" borderId="7" xfId="0" applyNumberFormat="1" applyBorder="1" applyAlignment="1">
      <alignment horizontal="center" vertical="center"/>
    </xf>
    <xf numFmtId="164" fontId="3" fillId="0" borderId="2"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0" fontId="0" fillId="0" borderId="7" xfId="0" applyBorder="1" applyAlignment="1">
      <alignment wrapText="1"/>
    </xf>
    <xf numFmtId="0" fontId="0" fillId="0" borderId="6" xfId="0" applyBorder="1" applyAlignment="1">
      <alignment wrapText="1"/>
    </xf>
    <xf numFmtId="0" fontId="25" fillId="0" borderId="7" xfId="0" applyFont="1" applyBorder="1"/>
    <xf numFmtId="0" fontId="25" fillId="0" borderId="6" xfId="0" applyFont="1" applyBorder="1"/>
    <xf numFmtId="0" fontId="25" fillId="0" borderId="3" xfId="0" applyFont="1" applyBorder="1"/>
    <xf numFmtId="0" fontId="0" fillId="0" borderId="3" xfId="0" applyBorder="1" applyAlignment="1">
      <alignment vertical="center" wrapText="1"/>
    </xf>
    <xf numFmtId="0" fontId="15" fillId="0" borderId="3" xfId="9" applyBorder="1" applyAlignment="1">
      <alignment vertical="center"/>
    </xf>
    <xf numFmtId="0" fontId="0" fillId="0" borderId="3" xfId="0" applyBorder="1" applyAlignment="1">
      <alignment vertical="center"/>
    </xf>
    <xf numFmtId="4" fontId="3" fillId="4" borderId="3" xfId="0" applyNumberFormat="1" applyFont="1" applyFill="1" applyBorder="1" applyAlignment="1">
      <alignment horizontal="center" vertical="center"/>
    </xf>
    <xf numFmtId="170" fontId="3" fillId="4" borderId="3" xfId="0" applyNumberFormat="1" applyFont="1" applyFill="1" applyBorder="1" applyAlignment="1">
      <alignment horizontal="center" vertical="center"/>
    </xf>
    <xf numFmtId="4" fontId="25" fillId="4" borderId="3" xfId="0" applyNumberFormat="1" applyFont="1" applyFill="1" applyBorder="1" applyAlignment="1">
      <alignment horizontal="center" vertical="center"/>
    </xf>
    <xf numFmtId="4" fontId="25" fillId="4" borderId="6" xfId="0" applyNumberFormat="1" applyFont="1" applyFill="1" applyBorder="1" applyAlignment="1">
      <alignment horizontal="center" vertical="center"/>
    </xf>
    <xf numFmtId="0" fontId="15" fillId="0" borderId="3" xfId="0" applyFont="1" applyBorder="1" applyAlignment="1">
      <alignment horizontal="center" vertical="center" wrapText="1"/>
    </xf>
    <xf numFmtId="0" fontId="25" fillId="4" borderId="13" xfId="0" applyFont="1" applyFill="1" applyBorder="1" applyAlignment="1">
      <alignment horizontal="center" vertical="center"/>
    </xf>
    <xf numFmtId="0" fontId="25" fillId="4" borderId="15" xfId="0" applyFont="1" applyFill="1" applyBorder="1" applyAlignment="1">
      <alignment horizontal="center" vertical="center"/>
    </xf>
    <xf numFmtId="0" fontId="25" fillId="4" borderId="11" xfId="0" applyFont="1" applyFill="1" applyBorder="1" applyAlignment="1">
      <alignment horizontal="center" vertical="center"/>
    </xf>
    <xf numFmtId="0" fontId="9" fillId="3" borderId="2" xfId="4" applyFill="1" applyBorder="1" applyAlignment="1">
      <alignment horizontal="center" vertical="center"/>
    </xf>
    <xf numFmtId="0" fontId="9" fillId="3" borderId="7" xfId="4" applyFill="1" applyBorder="1" applyAlignment="1">
      <alignment horizontal="center" vertical="center"/>
    </xf>
    <xf numFmtId="0" fontId="9" fillId="3" borderId="6" xfId="4" applyFill="1" applyBorder="1" applyAlignment="1">
      <alignment horizontal="center" vertical="center"/>
    </xf>
    <xf numFmtId="0" fontId="9" fillId="3" borderId="3" xfId="4" applyFill="1" applyBorder="1" applyAlignment="1">
      <alignment horizontal="center"/>
    </xf>
    <xf numFmtId="0" fontId="15" fillId="0" borderId="3" xfId="9" applyBorder="1" applyAlignment="1">
      <alignment horizontal="center" vertical="top"/>
    </xf>
    <xf numFmtId="0" fontId="25" fillId="0" borderId="2" xfId="4" applyFont="1" applyBorder="1" applyAlignment="1">
      <alignment horizontal="center" vertical="center"/>
    </xf>
    <xf numFmtId="0" fontId="25" fillId="0" borderId="7" xfId="4" applyFont="1" applyBorder="1" applyAlignment="1">
      <alignment horizontal="center" vertical="center"/>
    </xf>
    <xf numFmtId="0" fontId="25" fillId="0" borderId="6" xfId="4" applyFont="1" applyBorder="1" applyAlignment="1">
      <alignment horizontal="center" vertical="center"/>
    </xf>
    <xf numFmtId="0" fontId="25" fillId="0" borderId="2" xfId="4" applyFont="1" applyBorder="1" applyAlignment="1">
      <alignment horizontal="center" vertical="center" wrapText="1"/>
    </xf>
    <xf numFmtId="0" fontId="25" fillId="0" borderId="7" xfId="4" applyFont="1" applyBorder="1" applyAlignment="1">
      <alignment horizontal="center" vertical="center" wrapText="1"/>
    </xf>
    <xf numFmtId="0" fontId="25" fillId="0" borderId="6" xfId="4" applyFont="1" applyBorder="1" applyAlignment="1">
      <alignment horizontal="center" vertical="center" wrapText="1"/>
    </xf>
    <xf numFmtId="4" fontId="25" fillId="0" borderId="3" xfId="4" applyNumberFormat="1" applyFont="1" applyBorder="1" applyAlignment="1">
      <alignment horizontal="center" vertical="center" wrapText="1"/>
    </xf>
    <xf numFmtId="4" fontId="25" fillId="0" borderId="3" xfId="4" applyNumberFormat="1" applyFont="1" applyBorder="1" applyAlignment="1">
      <alignment horizontal="center" vertical="center"/>
    </xf>
    <xf numFmtId="4" fontId="25" fillId="0" borderId="2" xfId="4" applyNumberFormat="1" applyFont="1" applyBorder="1" applyAlignment="1">
      <alignment horizontal="center" vertical="center"/>
    </xf>
    <xf numFmtId="4" fontId="25" fillId="0" borderId="7" xfId="4" applyNumberFormat="1" applyFont="1" applyBorder="1" applyAlignment="1">
      <alignment horizontal="center" vertical="center"/>
    </xf>
    <xf numFmtId="4" fontId="25" fillId="0" borderId="6" xfId="4" applyNumberFormat="1" applyFont="1" applyBorder="1" applyAlignment="1">
      <alignment horizontal="center" vertical="center"/>
    </xf>
    <xf numFmtId="4" fontId="25" fillId="0" borderId="2" xfId="4" applyNumberFormat="1" applyFont="1" applyBorder="1" applyAlignment="1">
      <alignment horizontal="center" vertical="center" wrapText="1"/>
    </xf>
    <xf numFmtId="4" fontId="25" fillId="0" borderId="7" xfId="4" applyNumberFormat="1" applyFont="1" applyBorder="1" applyAlignment="1">
      <alignment horizontal="center" vertical="center" wrapText="1"/>
    </xf>
    <xf numFmtId="4" fontId="25" fillId="0" borderId="6" xfId="4" applyNumberFormat="1" applyFont="1" applyBorder="1" applyAlignment="1">
      <alignment horizontal="center" vertical="center" wrapText="1"/>
    </xf>
    <xf numFmtId="0" fontId="25" fillId="0" borderId="3" xfId="4" applyFont="1" applyBorder="1" applyAlignment="1">
      <alignment horizontal="center" vertical="center" wrapText="1"/>
    </xf>
    <xf numFmtId="0" fontId="25" fillId="0" borderId="3" xfId="4"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4" fontId="0" fillId="0" borderId="3" xfId="0" applyNumberFormat="1" applyBorder="1" applyAlignment="1">
      <alignment horizontal="center" vertical="center" wrapText="1"/>
    </xf>
    <xf numFmtId="0" fontId="19" fillId="0" borderId="6" xfId="9" applyFont="1" applyBorder="1" applyAlignment="1">
      <alignment horizontal="center" vertical="center"/>
    </xf>
    <xf numFmtId="0" fontId="4" fillId="0" borderId="2" xfId="9" applyFont="1" applyBorder="1" applyAlignment="1">
      <alignment horizontal="center" vertical="center" wrapText="1"/>
    </xf>
    <xf numFmtId="0" fontId="4" fillId="0" borderId="6" xfId="9" applyFont="1" applyBorder="1" applyAlignment="1">
      <alignment horizontal="center" vertical="center" wrapText="1"/>
    </xf>
    <xf numFmtId="4" fontId="4" fillId="0" borderId="2" xfId="9" applyNumberFormat="1" applyFont="1" applyBorder="1" applyAlignment="1">
      <alignment horizontal="center" vertical="center" wrapText="1"/>
    </xf>
    <xf numFmtId="4" fontId="4" fillId="0" borderId="6" xfId="9" applyNumberFormat="1" applyFont="1" applyBorder="1" applyAlignment="1">
      <alignment horizontal="center" vertical="center" wrapText="1"/>
    </xf>
    <xf numFmtId="0" fontId="4" fillId="3" borderId="3" xfId="9" applyFont="1" applyFill="1" applyBorder="1" applyAlignment="1">
      <alignment horizontal="center" vertical="center"/>
    </xf>
    <xf numFmtId="0" fontId="4" fillId="3" borderId="3" xfId="9" applyFont="1" applyFill="1" applyBorder="1" applyAlignment="1">
      <alignment horizontal="center" vertical="center" wrapText="1"/>
    </xf>
    <xf numFmtId="0" fontId="5" fillId="3" borderId="3" xfId="9" applyFont="1" applyFill="1" applyBorder="1" applyAlignment="1">
      <alignment horizontal="center" vertical="center"/>
    </xf>
    <xf numFmtId="0" fontId="6" fillId="3" borderId="3" xfId="9" applyFont="1" applyFill="1" applyBorder="1" applyAlignment="1">
      <alignment horizontal="center"/>
    </xf>
    <xf numFmtId="4" fontId="4" fillId="3" borderId="3" xfId="9" applyNumberFormat="1" applyFont="1" applyFill="1" applyBorder="1" applyAlignment="1">
      <alignment horizontal="center" vertical="center" wrapText="1"/>
    </xf>
    <xf numFmtId="0" fontId="15" fillId="0" borderId="3" xfId="9" applyBorder="1" applyAlignment="1">
      <alignment horizontal="center"/>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3" fillId="0" borderId="7" xfId="0" applyFont="1" applyBorder="1" applyAlignment="1">
      <alignment horizontal="center" vertical="center"/>
    </xf>
    <xf numFmtId="0" fontId="15" fillId="0" borderId="3" xfId="9" applyBorder="1" applyAlignment="1">
      <alignment horizont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4" fontId="11" fillId="0" borderId="2" xfId="0" applyNumberFormat="1" applyFont="1" applyBorder="1" applyAlignment="1">
      <alignment horizontal="center" vertical="center"/>
    </xf>
    <xf numFmtId="4" fontId="11" fillId="0" borderId="6" xfId="0" applyNumberFormat="1" applyFont="1" applyBorder="1" applyAlignment="1">
      <alignment horizontal="center" vertical="center"/>
    </xf>
    <xf numFmtId="4" fontId="15" fillId="0" borderId="3" xfId="9" applyNumberFormat="1" applyBorder="1" applyAlignment="1">
      <alignment horizontal="center"/>
    </xf>
    <xf numFmtId="0" fontId="60" fillId="0" borderId="3" xfId="0" applyFont="1" applyBorder="1" applyAlignment="1">
      <alignment horizontal="center" vertical="center"/>
    </xf>
    <xf numFmtId="0" fontId="25" fillId="0" borderId="3" xfId="9" applyFont="1" applyBorder="1" applyAlignment="1">
      <alignment horizontal="center" wrapText="1"/>
    </xf>
    <xf numFmtId="0" fontId="11" fillId="0" borderId="7"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6" xfId="0" applyFont="1" applyBorder="1" applyAlignment="1">
      <alignment horizontal="center" vertical="center" wrapText="1"/>
    </xf>
    <xf numFmtId="2" fontId="37" fillId="0" borderId="2" xfId="0" applyNumberFormat="1" applyFont="1" applyBorder="1" applyAlignment="1">
      <alignment horizontal="center" vertical="center" wrapText="1"/>
    </xf>
    <xf numFmtId="2" fontId="37" fillId="0" borderId="6" xfId="0" applyNumberFormat="1" applyFont="1" applyBorder="1" applyAlignment="1">
      <alignment horizontal="center" vertical="center" wrapText="1"/>
    </xf>
    <xf numFmtId="4" fontId="37" fillId="0" borderId="2" xfId="0" applyNumberFormat="1" applyFont="1" applyBorder="1" applyAlignment="1">
      <alignment horizontal="center" vertical="center" wrapText="1"/>
    </xf>
    <xf numFmtId="4" fontId="37" fillId="0" borderId="6" xfId="0" applyNumberFormat="1" applyFont="1" applyBorder="1" applyAlignment="1">
      <alignment horizontal="center" vertical="center" wrapText="1"/>
    </xf>
    <xf numFmtId="0" fontId="25" fillId="0" borderId="7" xfId="0" applyFont="1" applyBorder="1" applyAlignment="1">
      <alignment horizontal="center" vertical="center"/>
    </xf>
    <xf numFmtId="0" fontId="37" fillId="0" borderId="7" xfId="0" applyFont="1" applyBorder="1" applyAlignment="1">
      <alignment horizontal="center" vertical="center" wrapText="1"/>
    </xf>
    <xf numFmtId="2" fontId="37" fillId="0" borderId="7" xfId="0" applyNumberFormat="1" applyFont="1" applyBorder="1" applyAlignment="1">
      <alignment horizontal="center" vertical="center" wrapText="1"/>
    </xf>
    <xf numFmtId="4" fontId="37" fillId="0" borderId="7" xfId="0" applyNumberFormat="1" applyFont="1" applyBorder="1" applyAlignment="1">
      <alignment horizontal="center" vertical="center" wrapText="1"/>
    </xf>
    <xf numFmtId="0" fontId="37" fillId="0" borderId="2" xfId="0" applyFont="1" applyBorder="1" applyAlignment="1">
      <alignment horizontal="center" vertical="center"/>
    </xf>
    <xf numFmtId="0" fontId="37" fillId="0" borderId="6" xfId="0" applyFont="1" applyBorder="1" applyAlignment="1">
      <alignment horizontal="center" vertical="center"/>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6" xfId="0" applyFont="1" applyBorder="1" applyAlignment="1">
      <alignment horizontal="center" vertical="center" wrapText="1"/>
    </xf>
    <xf numFmtId="0" fontId="41" fillId="2" borderId="3" xfId="9" applyFont="1" applyFill="1" applyBorder="1" applyAlignment="1">
      <alignment horizontal="center" vertical="center"/>
    </xf>
    <xf numFmtId="0" fontId="41" fillId="2" borderId="3" xfId="9" applyFont="1" applyFill="1" applyBorder="1" applyAlignment="1">
      <alignment horizontal="center" vertical="center" wrapText="1"/>
    </xf>
    <xf numFmtId="0" fontId="37" fillId="2" borderId="3" xfId="9" applyFont="1" applyFill="1" applyBorder="1" applyAlignment="1">
      <alignment horizontal="center" vertical="center"/>
    </xf>
    <xf numFmtId="4" fontId="41" fillId="2" borderId="3" xfId="9" applyNumberFormat="1" applyFont="1" applyFill="1" applyBorder="1" applyAlignment="1">
      <alignment horizontal="center" vertical="center" wrapText="1"/>
    </xf>
    <xf numFmtId="2" fontId="0" fillId="0" borderId="3" xfId="0" applyNumberFormat="1" applyBorder="1" applyAlignment="1">
      <alignment horizontal="center" vertical="center" wrapText="1"/>
    </xf>
    <xf numFmtId="2" fontId="1" fillId="0" borderId="3" xfId="0" applyNumberFormat="1" applyFont="1" applyBorder="1" applyAlignment="1">
      <alignment horizontal="center" vertical="center" wrapText="1"/>
    </xf>
    <xf numFmtId="0" fontId="1" fillId="3" borderId="29"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0" fillId="3" borderId="32" xfId="0" applyFill="1" applyBorder="1" applyAlignment="1">
      <alignment horizontal="center"/>
    </xf>
    <xf numFmtId="0" fontId="0" fillId="3" borderId="33" xfId="0" applyFill="1" applyBorder="1" applyAlignment="1">
      <alignment horizontal="center"/>
    </xf>
    <xf numFmtId="2" fontId="0" fillId="0" borderId="3" xfId="0" applyNumberFormat="1" applyBorder="1" applyAlignment="1">
      <alignment horizontal="center" vertical="center"/>
    </xf>
    <xf numFmtId="2" fontId="0" fillId="0" borderId="2" xfId="0" applyNumberFormat="1" applyBorder="1" applyAlignment="1">
      <alignment horizontal="center" vertical="center"/>
    </xf>
    <xf numFmtId="2" fontId="0" fillId="0" borderId="6" xfId="0" applyNumberFormat="1" applyBorder="1" applyAlignment="1">
      <alignment horizontal="center" vertical="center"/>
    </xf>
    <xf numFmtId="2" fontId="0" fillId="0" borderId="2" xfId="0" applyNumberFormat="1" applyBorder="1" applyAlignment="1">
      <alignment horizontal="center" vertical="center" wrapText="1"/>
    </xf>
    <xf numFmtId="2" fontId="0" fillId="0" borderId="6" xfId="0" applyNumberFormat="1" applyBorder="1" applyAlignment="1">
      <alignment horizontal="center" vertical="center" wrapTex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6" xfId="0" applyNumberFormat="1" applyFont="1" applyBorder="1" applyAlignment="1">
      <alignment horizontal="center" vertical="center" wrapText="1"/>
    </xf>
    <xf numFmtId="0" fontId="2" fillId="0" borderId="0" xfId="0" applyFont="1" applyAlignment="1">
      <alignment horizontal="left"/>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5" fillId="0" borderId="2" xfId="0" applyFont="1" applyBorder="1" applyAlignment="1">
      <alignment horizontal="center" vertical="top" wrapText="1"/>
    </xf>
    <xf numFmtId="0" fontId="15" fillId="0" borderId="6" xfId="0" applyFont="1" applyBorder="1" applyAlignment="1">
      <alignment horizontal="center" vertical="top" wrapText="1"/>
    </xf>
    <xf numFmtId="0" fontId="15" fillId="0" borderId="2" xfId="0" applyFont="1" applyBorder="1" applyAlignment="1">
      <alignment horizontal="center" vertical="center"/>
    </xf>
    <xf numFmtId="0" fontId="15" fillId="0" borderId="6" xfId="0" applyFont="1" applyBorder="1" applyAlignment="1">
      <alignment horizontal="center" vertical="center"/>
    </xf>
    <xf numFmtId="2" fontId="15" fillId="0" borderId="2" xfId="0" applyNumberFormat="1" applyFont="1" applyBorder="1" applyAlignment="1">
      <alignment horizontal="center" vertical="center"/>
    </xf>
    <xf numFmtId="2" fontId="15" fillId="0" borderId="6" xfId="0" applyNumberFormat="1" applyFont="1" applyBorder="1" applyAlignment="1">
      <alignment horizontal="center" vertical="center"/>
    </xf>
    <xf numFmtId="2" fontId="15" fillId="0" borderId="13" xfId="0" applyNumberFormat="1" applyFont="1" applyBorder="1" applyAlignment="1">
      <alignment horizontal="center" vertical="center" wrapText="1"/>
    </xf>
    <xf numFmtId="2" fontId="15" fillId="0" borderId="15" xfId="0" applyNumberFormat="1" applyFont="1" applyBorder="1" applyAlignment="1">
      <alignment horizontal="center" vertical="center" wrapText="1"/>
    </xf>
    <xf numFmtId="2" fontId="15" fillId="0" borderId="11" xfId="0" applyNumberFormat="1" applyFont="1" applyBorder="1" applyAlignment="1">
      <alignment horizontal="center" vertical="center" wrapText="1"/>
    </xf>
    <xf numFmtId="2" fontId="15" fillId="0" borderId="3" xfId="0" applyNumberFormat="1" applyFont="1" applyBorder="1" applyAlignment="1">
      <alignment horizontal="center" vertical="center" wrapText="1"/>
    </xf>
    <xf numFmtId="0" fontId="70" fillId="0" borderId="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1" xfId="0" applyFont="1" applyBorder="1" applyAlignment="1">
      <alignment horizontal="center" vertical="center" wrapText="1"/>
    </xf>
    <xf numFmtId="0" fontId="70" fillId="0" borderId="2" xfId="0" applyFont="1" applyBorder="1" applyAlignment="1">
      <alignment horizontal="center" vertical="center" wrapText="1"/>
    </xf>
    <xf numFmtId="0" fontId="70" fillId="0" borderId="6" xfId="0" applyFont="1" applyBorder="1" applyAlignment="1">
      <alignment horizontal="center" vertical="center" wrapText="1"/>
    </xf>
    <xf numFmtId="0" fontId="15" fillId="0" borderId="7" xfId="0" applyFont="1" applyBorder="1" applyAlignment="1">
      <alignment horizontal="center" vertical="center"/>
    </xf>
    <xf numFmtId="2" fontId="15" fillId="0" borderId="7" xfId="0" applyNumberFormat="1" applyFont="1" applyBorder="1" applyAlignment="1">
      <alignment horizontal="center" vertical="center"/>
    </xf>
    <xf numFmtId="0" fontId="70" fillId="0" borderId="7" xfId="0" applyFont="1" applyBorder="1" applyAlignment="1">
      <alignment horizontal="center" vertical="center" wrapText="1"/>
    </xf>
    <xf numFmtId="2" fontId="15" fillId="0" borderId="2" xfId="0" applyNumberFormat="1" applyFont="1" applyBorder="1" applyAlignment="1">
      <alignment horizontal="center" vertical="center" wrapText="1"/>
    </xf>
    <xf numFmtId="4" fontId="15" fillId="0" borderId="2" xfId="0" applyNumberFormat="1" applyFont="1" applyBorder="1" applyAlignment="1">
      <alignment horizontal="center" vertical="center"/>
    </xf>
    <xf numFmtId="4" fontId="15" fillId="0" borderId="7" xfId="0" applyNumberFormat="1" applyFont="1" applyBorder="1" applyAlignment="1">
      <alignment horizontal="center" vertical="center"/>
    </xf>
    <xf numFmtId="4" fontId="15" fillId="0" borderId="6" xfId="0" applyNumberFormat="1" applyFont="1" applyBorder="1" applyAlignment="1">
      <alignment horizontal="center" vertical="center"/>
    </xf>
    <xf numFmtId="2" fontId="15" fillId="0" borderId="7" xfId="0" applyNumberFormat="1" applyFont="1" applyBorder="1" applyAlignment="1">
      <alignment horizontal="center" vertical="center" wrapText="1"/>
    </xf>
    <xf numFmtId="2" fontId="15" fillId="0" borderId="6" xfId="0" applyNumberFormat="1" applyFont="1" applyBorder="1" applyAlignment="1">
      <alignment horizontal="center" vertical="center" wrapText="1"/>
    </xf>
    <xf numFmtId="17" fontId="15" fillId="0" borderId="2" xfId="0" applyNumberFormat="1" applyFont="1" applyBorder="1" applyAlignment="1">
      <alignment horizontal="center" vertical="center" wrapText="1"/>
    </xf>
    <xf numFmtId="17" fontId="15" fillId="0" borderId="7" xfId="0" applyNumberFormat="1" applyFont="1" applyBorder="1" applyAlignment="1">
      <alignment horizontal="center" vertical="center" wrapText="1"/>
    </xf>
    <xf numFmtId="17" fontId="15" fillId="0" borderId="3" xfId="0" applyNumberFormat="1" applyFont="1" applyBorder="1" applyAlignment="1">
      <alignment horizontal="center" vertical="center" wrapText="1"/>
    </xf>
    <xf numFmtId="0" fontId="15" fillId="0" borderId="3" xfId="0" applyFont="1" applyBorder="1" applyAlignment="1">
      <alignment horizontal="center" vertical="center"/>
    </xf>
    <xf numFmtId="4" fontId="15" fillId="0" borderId="3" xfId="0" applyNumberFormat="1" applyFont="1" applyBorder="1" applyAlignment="1">
      <alignment horizontal="center" vertical="center"/>
    </xf>
    <xf numFmtId="2" fontId="15" fillId="0" borderId="3" xfId="0" applyNumberFormat="1" applyFont="1" applyBorder="1" applyAlignment="1">
      <alignment horizontal="center" vertical="center"/>
    </xf>
    <xf numFmtId="17" fontId="15" fillId="0" borderId="6" xfId="0" applyNumberFormat="1" applyFont="1" applyBorder="1" applyAlignment="1">
      <alignment horizontal="center" vertical="center" wrapText="1"/>
    </xf>
    <xf numFmtId="0" fontId="69" fillId="0" borderId="3" xfId="0" applyFont="1" applyBorder="1" applyAlignment="1">
      <alignment horizontal="center" vertical="center" wrapText="1"/>
    </xf>
    <xf numFmtId="4" fontId="69" fillId="0" borderId="3"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4" fontId="4" fillId="2" borderId="4" xfId="0" applyNumberFormat="1"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0" fontId="0" fillId="0" borderId="2"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6" xfId="0" applyBorder="1" applyAlignment="1">
      <alignment vertical="center" wrapText="1"/>
    </xf>
    <xf numFmtId="4" fontId="26" fillId="3" borderId="3" xfId="0" applyNumberFormat="1" applyFont="1" applyFill="1" applyBorder="1" applyAlignment="1">
      <alignment horizontal="center" vertical="center" wrapText="1"/>
    </xf>
    <xf numFmtId="2" fontId="0" fillId="0" borderId="7" xfId="0" applyNumberFormat="1" applyBorder="1" applyAlignment="1">
      <alignment horizontal="center" vertical="center"/>
    </xf>
    <xf numFmtId="0" fontId="0" fillId="0" borderId="15" xfId="0" applyBorder="1" applyAlignment="1">
      <alignment horizontal="center" vertical="center" wrapText="1"/>
    </xf>
    <xf numFmtId="0" fontId="0" fillId="0" borderId="6" xfId="0" applyBorder="1" applyAlignment="1">
      <alignment vertical="center"/>
    </xf>
    <xf numFmtId="4" fontId="0" fillId="0" borderId="2" xfId="0" applyNumberForma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2" xfId="0" applyBorder="1" applyAlignment="1">
      <alignment vertical="center" wrapText="1"/>
    </xf>
    <xf numFmtId="0" fontId="1" fillId="0" borderId="3" xfId="0" applyFont="1" applyBorder="1" applyAlignment="1">
      <alignment horizontal="center" vertical="center" wrapText="1"/>
    </xf>
    <xf numFmtId="0" fontId="1" fillId="0" borderId="2" xfId="0" applyFont="1" applyBorder="1" applyAlignment="1">
      <alignment horizontal="left" vertical="center" wrapText="1"/>
    </xf>
    <xf numFmtId="0" fontId="0" fillId="0" borderId="10"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4" fontId="0" fillId="0" borderId="3" xfId="0" applyNumberForma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4" fontId="0" fillId="0" borderId="2" xfId="0" applyNumberFormat="1" applyBorder="1" applyAlignment="1" applyProtection="1">
      <alignment horizontal="center" vertical="center" wrapText="1"/>
      <protection locked="0"/>
    </xf>
    <xf numFmtId="4" fontId="0" fillId="0" borderId="7" xfId="0" applyNumberForma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4" fontId="3" fillId="3" borderId="2" xfId="0" applyNumberFormat="1" applyFont="1" applyFill="1" applyBorder="1" applyAlignment="1">
      <alignment horizontal="center" vertical="center"/>
    </xf>
    <xf numFmtId="4" fontId="3" fillId="3" borderId="6"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0" fillId="0" borderId="3" xfId="0" applyBorder="1" applyAlignment="1">
      <alignment horizontal="left" vertical="center" wrapText="1"/>
    </xf>
    <xf numFmtId="0" fontId="67" fillId="3" borderId="4" xfId="0" applyFont="1" applyFill="1" applyBorder="1" applyAlignment="1">
      <alignment horizontal="left" vertical="center" wrapText="1"/>
    </xf>
    <xf numFmtId="0" fontId="0" fillId="0" borderId="8" xfId="0" applyBorder="1" applyAlignment="1">
      <alignment horizontal="left" vertical="center"/>
    </xf>
    <xf numFmtId="0" fontId="1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68" fillId="3" borderId="4" xfId="0" applyFont="1" applyFill="1" applyBorder="1" applyAlignment="1">
      <alignment horizontal="left" vertical="center" wrapText="1"/>
    </xf>
    <xf numFmtId="0" fontId="3" fillId="3" borderId="6" xfId="0" applyFont="1" applyFill="1" applyBorder="1" applyAlignment="1">
      <alignment horizontal="center" vertical="center"/>
    </xf>
    <xf numFmtId="0" fontId="10" fillId="14" borderId="4" xfId="0" applyFont="1" applyFill="1" applyBorder="1" applyAlignment="1">
      <alignment horizontal="left" vertical="center" wrapText="1"/>
    </xf>
    <xf numFmtId="0" fontId="0" fillId="3" borderId="4" xfId="0" applyFill="1" applyBorder="1" applyAlignment="1">
      <alignment vertical="center" wrapText="1"/>
    </xf>
    <xf numFmtId="0" fontId="0" fillId="3" borderId="8" xfId="0" applyFill="1" applyBorder="1" applyAlignment="1">
      <alignment vertical="center" wrapText="1"/>
    </xf>
    <xf numFmtId="0" fontId="10" fillId="14" borderId="8" xfId="0" applyFont="1" applyFill="1" applyBorder="1" applyAlignment="1">
      <alignment horizontal="left" vertical="center" wrapText="1"/>
    </xf>
    <xf numFmtId="0" fontId="3" fillId="14" borderId="2" xfId="0" applyFont="1" applyFill="1" applyBorder="1" applyAlignment="1">
      <alignment horizontal="center" vertical="center" wrapText="1"/>
    </xf>
    <xf numFmtId="0" fontId="17" fillId="14" borderId="2" xfId="0" applyFont="1" applyFill="1" applyBorder="1" applyAlignment="1">
      <alignment horizontal="center" vertical="center" wrapText="1"/>
    </xf>
    <xf numFmtId="0" fontId="3" fillId="14" borderId="2" xfId="0" applyFont="1" applyFill="1" applyBorder="1" applyAlignment="1">
      <alignment horizontal="left" vertical="center" wrapText="1"/>
    </xf>
    <xf numFmtId="0" fontId="3" fillId="14" borderId="2" xfId="0" applyFont="1" applyFill="1" applyBorder="1" applyAlignment="1">
      <alignment horizontal="center" vertical="center"/>
    </xf>
    <xf numFmtId="17" fontId="3" fillId="14" borderId="2" xfId="0" applyNumberFormat="1" applyFont="1" applyFill="1" applyBorder="1" applyAlignment="1">
      <alignment horizontal="center" vertical="center" wrapText="1"/>
    </xf>
    <xf numFmtId="17" fontId="3" fillId="14" borderId="6" xfId="0" applyNumberFormat="1"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6" xfId="0" applyFont="1" applyFill="1" applyBorder="1" applyAlignment="1">
      <alignment horizontal="center" vertical="center" wrapText="1"/>
    </xf>
    <xf numFmtId="2" fontId="3" fillId="14" borderId="2" xfId="0" applyNumberFormat="1" applyFont="1" applyFill="1" applyBorder="1" applyAlignment="1">
      <alignment horizontal="center" vertical="center"/>
    </xf>
    <xf numFmtId="2" fontId="3" fillId="14" borderId="6" xfId="0" applyNumberFormat="1" applyFont="1" applyFill="1" applyBorder="1" applyAlignment="1">
      <alignment horizontal="center" vertical="center"/>
    </xf>
    <xf numFmtId="17" fontId="0" fillId="14" borderId="2" xfId="0" applyNumberFormat="1" applyFill="1" applyBorder="1" applyAlignment="1">
      <alignment horizontal="center" vertical="center" wrapText="1"/>
    </xf>
    <xf numFmtId="17" fontId="0" fillId="14" borderId="6" xfId="0" applyNumberFormat="1" applyFill="1" applyBorder="1" applyAlignment="1">
      <alignment horizontal="center" vertical="center" wrapText="1"/>
    </xf>
    <xf numFmtId="0" fontId="10" fillId="14" borderId="2" xfId="0" applyFont="1" applyFill="1" applyBorder="1" applyAlignment="1">
      <alignment horizontal="center" vertical="center"/>
    </xf>
    <xf numFmtId="0" fontId="10" fillId="14" borderId="6" xfId="0" applyFont="1" applyFill="1" applyBorder="1" applyAlignment="1">
      <alignment horizontal="center" vertical="center"/>
    </xf>
    <xf numFmtId="0" fontId="0" fillId="14" borderId="2" xfId="0" applyFill="1" applyBorder="1" applyAlignment="1">
      <alignment horizontal="center" vertical="center"/>
    </xf>
    <xf numFmtId="0" fontId="0" fillId="14" borderId="6" xfId="0" applyFill="1" applyBorder="1" applyAlignment="1">
      <alignment horizontal="center" vertical="center"/>
    </xf>
    <xf numFmtId="4" fontId="0" fillId="14" borderId="2" xfId="0" applyNumberFormat="1" applyFill="1" applyBorder="1" applyAlignment="1">
      <alignment horizontal="center" vertical="center"/>
    </xf>
    <xf numFmtId="4" fontId="0" fillId="14" borderId="6" xfId="0" applyNumberFormat="1" applyFill="1" applyBorder="1" applyAlignment="1">
      <alignment horizontal="center" vertical="center"/>
    </xf>
    <xf numFmtId="0" fontId="0" fillId="14" borderId="2" xfId="0" applyFill="1" applyBorder="1" applyAlignment="1">
      <alignment horizontal="center" vertical="center" wrapText="1"/>
    </xf>
    <xf numFmtId="0" fontId="0" fillId="14" borderId="6" xfId="0" applyFill="1" applyBorder="1" applyAlignment="1">
      <alignment horizontal="center" vertical="center" wrapText="1"/>
    </xf>
    <xf numFmtId="4" fontId="0" fillId="0" borderId="6" xfId="0" applyNumberFormat="1" applyBorder="1" applyAlignment="1">
      <alignment horizontal="center" vertical="center"/>
    </xf>
    <xf numFmtId="0" fontId="0" fillId="14" borderId="10" xfId="0" applyFill="1" applyBorder="1" applyAlignment="1">
      <alignment horizontal="center" vertical="center"/>
    </xf>
    <xf numFmtId="0" fontId="0" fillId="14" borderId="12" xfId="0" applyFill="1" applyBorder="1" applyAlignment="1">
      <alignment horizontal="center" vertical="center"/>
    </xf>
    <xf numFmtId="0" fontId="1" fillId="14" borderId="2"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66" fillId="14" borderId="8" xfId="0" applyFont="1" applyFill="1" applyBorder="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3" fillId="14" borderId="3" xfId="0" applyFont="1" applyFill="1" applyBorder="1" applyAlignment="1">
      <alignment horizontal="center" vertical="center" wrapText="1"/>
    </xf>
    <xf numFmtId="17" fontId="3" fillId="14" borderId="3" xfId="0" applyNumberFormat="1" applyFont="1" applyFill="1" applyBorder="1" applyAlignment="1">
      <alignment horizontal="center" vertical="center" wrapText="1"/>
    </xf>
    <xf numFmtId="0" fontId="3" fillId="14" borderId="3" xfId="0" applyFont="1" applyFill="1" applyBorder="1" applyAlignment="1">
      <alignment horizontal="center" vertical="center"/>
    </xf>
    <xf numFmtId="0" fontId="65" fillId="14" borderId="3" xfId="0" applyFont="1" applyFill="1" applyBorder="1" applyAlignment="1">
      <alignment horizontal="center" vertical="center" wrapText="1"/>
    </xf>
    <xf numFmtId="4" fontId="3" fillId="14" borderId="3" xfId="0" applyNumberFormat="1" applyFont="1" applyFill="1" applyBorder="1" applyAlignment="1">
      <alignment horizontal="center" vertical="center"/>
    </xf>
    <xf numFmtId="0" fontId="65" fillId="0" borderId="3"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6" xfId="0" applyFont="1" applyBorder="1" applyAlignment="1">
      <alignment horizontal="center" vertical="center" wrapText="1"/>
    </xf>
    <xf numFmtId="4" fontId="19" fillId="3" borderId="3" xfId="0" applyNumberFormat="1" applyFont="1" applyFill="1" applyBorder="1" applyAlignment="1">
      <alignment horizontal="center" vertical="center" wrapText="1"/>
    </xf>
    <xf numFmtId="0" fontId="19" fillId="3" borderId="2"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6" xfId="0" applyFont="1" applyFill="1" applyBorder="1" applyAlignment="1">
      <alignment horizontal="center" vertical="center" wrapText="1"/>
    </xf>
    <xf numFmtId="4" fontId="15" fillId="0" borderId="2" xfId="0" applyNumberFormat="1" applyFont="1" applyBorder="1" applyAlignment="1">
      <alignment horizontal="center" vertical="center" wrapText="1"/>
    </xf>
    <xf numFmtId="4" fontId="15" fillId="0" borderId="6" xfId="0" applyNumberFormat="1" applyFont="1" applyBorder="1" applyAlignment="1">
      <alignment horizontal="center" vertical="center" wrapText="1"/>
    </xf>
    <xf numFmtId="4" fontId="15" fillId="0" borderId="3" xfId="0" applyNumberFormat="1" applyFont="1" applyBorder="1" applyAlignment="1">
      <alignment horizontal="center" vertical="center" wrapText="1"/>
    </xf>
    <xf numFmtId="170" fontId="15" fillId="0" borderId="3" xfId="1" applyNumberFormat="1" applyFont="1" applyFill="1" applyBorder="1" applyAlignment="1">
      <alignment horizontal="center" vertical="center" wrapText="1"/>
    </xf>
    <xf numFmtId="167" fontId="15" fillId="0" borderId="2" xfId="0" applyNumberFormat="1" applyFont="1" applyBorder="1" applyAlignment="1">
      <alignment horizontal="center" vertical="center" wrapText="1"/>
    </xf>
    <xf numFmtId="167" fontId="15" fillId="0" borderId="6" xfId="0" applyNumberFormat="1" applyFont="1" applyBorder="1" applyAlignment="1">
      <alignment horizontal="center" vertical="center" wrapText="1"/>
    </xf>
    <xf numFmtId="167" fontId="15" fillId="0" borderId="7" xfId="0" applyNumberFormat="1" applyFont="1" applyBorder="1" applyAlignment="1">
      <alignment horizontal="center" vertical="center" wrapText="1"/>
    </xf>
    <xf numFmtId="167" fontId="15" fillId="0" borderId="3" xfId="0" applyNumberFormat="1" applyFont="1" applyBorder="1" applyAlignment="1">
      <alignment horizontal="center" vertical="center" wrapText="1"/>
    </xf>
    <xf numFmtId="2" fontId="34" fillId="0" borderId="3" xfId="0" applyNumberFormat="1" applyFont="1" applyBorder="1" applyAlignment="1">
      <alignment horizontal="center" vertical="center" wrapText="1"/>
    </xf>
    <xf numFmtId="1" fontId="15" fillId="0" borderId="3" xfId="0" applyNumberFormat="1" applyFont="1" applyBorder="1" applyAlignment="1">
      <alignment horizontal="center" vertical="center" wrapText="1"/>
    </xf>
    <xf numFmtId="0" fontId="69" fillId="0" borderId="2" xfId="0" applyFont="1" applyBorder="1" applyAlignment="1">
      <alignment horizontal="center" vertical="center"/>
    </xf>
    <xf numFmtId="0" fontId="15" fillId="3" borderId="2" xfId="9" applyFill="1" applyBorder="1" applyAlignment="1">
      <alignment horizontal="center" vertical="center"/>
    </xf>
    <xf numFmtId="0" fontId="15" fillId="3" borderId="7" xfId="9" applyFill="1" applyBorder="1" applyAlignment="1">
      <alignment horizontal="center" vertical="center"/>
    </xf>
    <xf numFmtId="0" fontId="15" fillId="3" borderId="6" xfId="9" applyFill="1" applyBorder="1" applyAlignment="1">
      <alignment horizontal="center" vertical="center"/>
    </xf>
    <xf numFmtId="0" fontId="15" fillId="3" borderId="4" xfId="9" applyFill="1" applyBorder="1" applyAlignment="1">
      <alignment horizontal="center"/>
    </xf>
    <xf numFmtId="0" fontId="15" fillId="3" borderId="8" xfId="9" applyFill="1" applyBorder="1" applyAlignment="1">
      <alignment horizontal="center"/>
    </xf>
    <xf numFmtId="0" fontId="15" fillId="3" borderId="5" xfId="9" applyFill="1" applyBorder="1" applyAlignment="1">
      <alignment horizontal="center"/>
    </xf>
    <xf numFmtId="0" fontId="15" fillId="3" borderId="4" xfId="9" applyFill="1" applyBorder="1" applyAlignment="1">
      <alignment horizontal="center" vertical="center"/>
    </xf>
    <xf numFmtId="0" fontId="15" fillId="3" borderId="5" xfId="9" applyFill="1" applyBorder="1" applyAlignment="1">
      <alignment horizontal="center" vertical="center"/>
    </xf>
    <xf numFmtId="0" fontId="15" fillId="0" borderId="2" xfId="9" applyBorder="1" applyAlignment="1">
      <alignment horizontal="left" vertical="center" wrapText="1"/>
    </xf>
    <xf numFmtId="0" fontId="15" fillId="0" borderId="6" xfId="9" applyBorder="1" applyAlignment="1">
      <alignment horizontal="left" vertical="center" wrapText="1"/>
    </xf>
    <xf numFmtId="0" fontId="15" fillId="0" borderId="7" xfId="9" applyBorder="1" applyAlignment="1">
      <alignment horizontal="left" vertical="center" wrapText="1"/>
    </xf>
    <xf numFmtId="0" fontId="15" fillId="0" borderId="2"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69" fillId="0" borderId="2" xfId="9" applyFont="1" applyBorder="1" applyAlignment="1">
      <alignment horizontal="center" vertical="center"/>
    </xf>
    <xf numFmtId="0" fontId="69" fillId="0" borderId="6" xfId="9" applyFont="1" applyBorder="1" applyAlignment="1">
      <alignment horizontal="center" vertical="center"/>
    </xf>
    <xf numFmtId="0" fontId="20" fillId="0" borderId="2" xfId="9" applyFont="1" applyBorder="1" applyAlignment="1">
      <alignment horizontal="center" vertical="center" wrapText="1"/>
    </xf>
    <xf numFmtId="0" fontId="20" fillId="0" borderId="6" xfId="9" applyFont="1" applyBorder="1" applyAlignment="1">
      <alignment horizontal="center" vertical="center" wrapText="1"/>
    </xf>
    <xf numFmtId="4" fontId="20" fillId="0" borderId="2" xfId="9" applyNumberFormat="1" applyFont="1" applyBorder="1" applyAlignment="1">
      <alignment horizontal="center" vertical="center" wrapText="1"/>
    </xf>
    <xf numFmtId="4" fontId="20" fillId="0" borderId="7" xfId="9" applyNumberFormat="1" applyFont="1" applyBorder="1" applyAlignment="1">
      <alignment horizontal="center" vertical="center" wrapText="1"/>
    </xf>
    <xf numFmtId="4" fontId="20" fillId="0" borderId="6" xfId="9" applyNumberFormat="1" applyFont="1" applyBorder="1" applyAlignment="1">
      <alignment horizontal="center" vertical="center" wrapText="1"/>
    </xf>
    <xf numFmtId="0" fontId="20" fillId="0" borderId="7" xfId="9" applyFont="1" applyBorder="1" applyAlignment="1">
      <alignment horizontal="center" vertical="center" wrapText="1"/>
    </xf>
    <xf numFmtId="4" fontId="71" fillId="4" borderId="2" xfId="0" applyNumberFormat="1" applyFont="1" applyFill="1" applyBorder="1" applyAlignment="1">
      <alignment horizontal="center" vertical="center"/>
    </xf>
    <xf numFmtId="4" fontId="71" fillId="4" borderId="7" xfId="0" applyNumberFormat="1" applyFont="1" applyFill="1" applyBorder="1" applyAlignment="1">
      <alignment horizontal="center" vertical="center"/>
    </xf>
    <xf numFmtId="4" fontId="71" fillId="4" borderId="6" xfId="0" applyNumberFormat="1" applyFont="1" applyFill="1" applyBorder="1" applyAlignment="1">
      <alignment horizontal="center" vertical="center"/>
    </xf>
    <xf numFmtId="0" fontId="71" fillId="4" borderId="2" xfId="0" applyFont="1" applyFill="1" applyBorder="1" applyAlignment="1">
      <alignment horizontal="center" vertical="center" wrapText="1"/>
    </xf>
    <xf numFmtId="0" fontId="71" fillId="4" borderId="7" xfId="0" applyFont="1" applyFill="1" applyBorder="1" applyAlignment="1">
      <alignment horizontal="center" vertical="center" wrapText="1"/>
    </xf>
    <xf numFmtId="0" fontId="71" fillId="4" borderId="6" xfId="0" applyFont="1" applyFill="1" applyBorder="1" applyAlignment="1">
      <alignment horizontal="center" vertical="center" wrapText="1"/>
    </xf>
    <xf numFmtId="0" fontId="71" fillId="4" borderId="2" xfId="0" applyFont="1" applyFill="1" applyBorder="1" applyAlignment="1">
      <alignment horizontal="center" vertical="center"/>
    </xf>
    <xf numFmtId="0" fontId="71" fillId="4" borderId="7" xfId="0" applyFont="1" applyFill="1" applyBorder="1" applyAlignment="1">
      <alignment horizontal="center" vertical="center"/>
    </xf>
    <xf numFmtId="0" fontId="71" fillId="4" borderId="6" xfId="0" applyFont="1" applyFill="1" applyBorder="1" applyAlignment="1">
      <alignment horizontal="center" vertical="center"/>
    </xf>
    <xf numFmtId="0" fontId="15" fillId="0" borderId="7" xfId="0" applyFont="1" applyBorder="1" applyAlignment="1">
      <alignment vertical="center" wrapText="1"/>
    </xf>
    <xf numFmtId="0" fontId="15" fillId="0" borderId="6" xfId="0" applyFont="1" applyBorder="1" applyAlignment="1">
      <alignment vertical="center" wrapText="1"/>
    </xf>
    <xf numFmtId="0" fontId="15" fillId="0" borderId="7" xfId="0" applyFont="1" applyBorder="1" applyAlignment="1">
      <alignment wrapText="1"/>
    </xf>
    <xf numFmtId="0" fontId="15" fillId="0" borderId="6" xfId="0" applyFont="1" applyBorder="1" applyAlignment="1">
      <alignment wrapText="1"/>
    </xf>
    <xf numFmtId="0" fontId="71" fillId="0" borderId="7" xfId="0" applyFont="1" applyBorder="1" applyAlignment="1">
      <alignment horizontal="center" vertical="center" wrapText="1"/>
    </xf>
    <xf numFmtId="0" fontId="71" fillId="0" borderId="6" xfId="0" applyFont="1" applyBorder="1" applyAlignment="1">
      <alignment horizontal="center" vertical="center" wrapText="1"/>
    </xf>
    <xf numFmtId="4" fontId="71" fillId="4" borderId="2" xfId="0" applyNumberFormat="1" applyFont="1" applyFill="1" applyBorder="1" applyAlignment="1">
      <alignment horizontal="center" vertical="center" wrapText="1"/>
    </xf>
    <xf numFmtId="0" fontId="71" fillId="0" borderId="2" xfId="0" applyFont="1" applyBorder="1" applyAlignment="1">
      <alignment horizontal="center" vertical="center" wrapText="1"/>
    </xf>
    <xf numFmtId="0" fontId="71" fillId="4" borderId="2" xfId="0" applyFont="1" applyFill="1" applyBorder="1" applyAlignment="1">
      <alignment horizontal="center"/>
    </xf>
    <xf numFmtId="0" fontId="71" fillId="4" borderId="7" xfId="0" applyFont="1" applyFill="1" applyBorder="1" applyAlignment="1">
      <alignment horizontal="center"/>
    </xf>
    <xf numFmtId="0" fontId="71" fillId="4" borderId="6" xfId="0" applyFont="1" applyFill="1" applyBorder="1" applyAlignment="1">
      <alignment horizontal="center"/>
    </xf>
    <xf numFmtId="4" fontId="16" fillId="2" borderId="3" xfId="0" applyNumberFormat="1"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cellXfs>
  <cellStyles count="14">
    <cellStyle name="Dziesiętny 2" xfId="1" xr:uid="{00000000-0005-0000-0000-000000000000}"/>
    <cellStyle name="Dziesiętny 2 2" xfId="5" xr:uid="{00000000-0005-0000-0000-000001000000}"/>
    <cellStyle name="Dziesiętny 2 3" xfId="13" xr:uid="{C86EEE28-A9BD-430B-9D2E-F701005CD9AA}"/>
    <cellStyle name="Neutralny 2" xfId="8" xr:uid="{00000000-0005-0000-0000-000002000000}"/>
    <cellStyle name="Normalny" xfId="0" builtinId="0"/>
    <cellStyle name="Normalny 2" xfId="2" xr:uid="{00000000-0005-0000-0000-000004000000}"/>
    <cellStyle name="Normalny 2 2" xfId="4" xr:uid="{00000000-0005-0000-0000-000005000000}"/>
    <cellStyle name="Normalny 2 3" xfId="7" xr:uid="{00000000-0005-0000-0000-000006000000}"/>
    <cellStyle name="Normalny 2 4" xfId="11" xr:uid="{FA72EA78-DF3C-4C16-97E6-7D27766272A8}"/>
    <cellStyle name="Normalny 3" xfId="9" xr:uid="{00000000-0005-0000-0000-000007000000}"/>
    <cellStyle name="Normalny 3 2" xfId="10" xr:uid="{3C398C66-8B7C-4169-8C68-70DF94A1E4FA}"/>
    <cellStyle name="Normalny 3 2 2" xfId="12" xr:uid="{EB00015D-82F2-45C5-B2C4-C2F6620928C1}"/>
    <cellStyle name="Normalny 5" xfId="6" xr:uid="{00000000-0005-0000-0000-000008000000}"/>
    <cellStyle name="Normalny 7" xfId="3" xr:uid="{00000000-0005-0000-0000-000009000000}"/>
  </cellStyles>
  <dxfs count="2">
    <dxf>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B84E-6179-47F2-B66C-6841C1BB4B48}">
  <dimension ref="B1:I58"/>
  <sheetViews>
    <sheetView tabSelected="1" zoomScale="130" zoomScaleNormal="130" workbookViewId="0">
      <selection activeCell="I13" sqref="I13"/>
    </sheetView>
  </sheetViews>
  <sheetFormatPr defaultColWidth="9.140625" defaultRowHeight="15"/>
  <cols>
    <col min="2" max="2" width="29.5703125" customWidth="1"/>
    <col min="3" max="3" width="18.42578125" customWidth="1"/>
    <col min="4" max="4" width="16" customWidth="1"/>
    <col min="5" max="5" width="9.7109375" bestFit="1" customWidth="1"/>
    <col min="9" max="9" width="8.85546875" customWidth="1"/>
  </cols>
  <sheetData>
    <row r="1" spans="2:9" ht="7.5" customHeight="1">
      <c r="B1" s="550"/>
      <c r="C1" s="550"/>
      <c r="D1" s="550"/>
      <c r="E1" s="550"/>
      <c r="F1" s="550"/>
      <c r="G1" s="550"/>
      <c r="H1" s="550"/>
      <c r="I1" s="550"/>
    </row>
    <row r="2" spans="2:9">
      <c r="B2" s="550" t="s">
        <v>2273</v>
      </c>
      <c r="C2" s="550"/>
      <c r="D2" s="550"/>
      <c r="E2" s="550"/>
      <c r="F2" s="550"/>
      <c r="G2" s="550"/>
      <c r="H2" s="550"/>
      <c r="I2" s="550"/>
    </row>
    <row r="3" spans="2:9" ht="31.5" customHeight="1">
      <c r="B3" s="551" t="s">
        <v>157</v>
      </c>
      <c r="C3" s="552"/>
      <c r="D3" s="552"/>
      <c r="E3" s="552"/>
      <c r="F3" s="552"/>
      <c r="G3" s="552"/>
      <c r="H3" s="552"/>
      <c r="I3" s="552"/>
    </row>
    <row r="5" spans="2:9">
      <c r="B5" s="553"/>
      <c r="C5" s="553" t="s">
        <v>136</v>
      </c>
      <c r="D5" s="553"/>
    </row>
    <row r="6" spans="2:9">
      <c r="B6" s="553"/>
      <c r="C6" s="37" t="s">
        <v>137</v>
      </c>
      <c r="D6" s="38" t="s">
        <v>32</v>
      </c>
    </row>
    <row r="7" spans="2:9">
      <c r="B7" s="39" t="s">
        <v>138</v>
      </c>
      <c r="C7" s="40">
        <v>12</v>
      </c>
      <c r="D7" s="41">
        <f>'Dolnośląska JR'!Q57+'Dolnośląska JR'!R57</f>
        <v>970000</v>
      </c>
      <c r="E7" s="2"/>
    </row>
    <row r="8" spans="2:9">
      <c r="B8" s="39" t="s">
        <v>139</v>
      </c>
      <c r="C8" s="42">
        <v>13</v>
      </c>
      <c r="D8" s="43">
        <f>'Kujawsko-Pomorska JR'!Q38</f>
        <v>530000</v>
      </c>
      <c r="E8" s="2"/>
    </row>
    <row r="9" spans="2:9">
      <c r="B9" s="39" t="s">
        <v>140</v>
      </c>
      <c r="C9" s="40">
        <v>6</v>
      </c>
      <c r="D9" s="41">
        <f>'Lubelska JR'!R25+'Lubelska JR'!S25</f>
        <v>1310000</v>
      </c>
      <c r="E9" s="2"/>
    </row>
    <row r="10" spans="2:9">
      <c r="B10" s="39" t="s">
        <v>141</v>
      </c>
      <c r="C10" s="42">
        <v>10</v>
      </c>
      <c r="D10" s="43">
        <f>'Lubuska JR'!Q31+'Lubuska JR'!R31</f>
        <v>1000000</v>
      </c>
      <c r="E10" s="2"/>
    </row>
    <row r="11" spans="2:9">
      <c r="B11" s="39" t="s">
        <v>142</v>
      </c>
      <c r="C11" s="42">
        <v>5</v>
      </c>
      <c r="D11" s="43">
        <f>'Łódzka JR'!R24+'Łódzka JR'!S24</f>
        <v>500000</v>
      </c>
      <c r="E11" s="2"/>
    </row>
    <row r="12" spans="2:9">
      <c r="B12" s="39" t="s">
        <v>143</v>
      </c>
      <c r="C12" s="42">
        <v>2</v>
      </c>
      <c r="D12" s="43">
        <f>'Małopolska JR'!Q14</f>
        <v>710000</v>
      </c>
      <c r="E12" s="2"/>
    </row>
    <row r="13" spans="2:9">
      <c r="B13" s="39" t="s">
        <v>144</v>
      </c>
      <c r="C13" s="42">
        <v>4</v>
      </c>
      <c r="D13" s="43">
        <f>'Mazowiecka JR'!R38+'Mazowiecka JR'!S38</f>
        <v>1400000</v>
      </c>
      <c r="E13" s="2"/>
    </row>
    <row r="14" spans="2:9">
      <c r="B14" s="39" t="s">
        <v>145</v>
      </c>
      <c r="C14" s="42">
        <v>3</v>
      </c>
      <c r="D14" s="44">
        <f>'Opolska JR'!R18</f>
        <v>250000</v>
      </c>
      <c r="E14" s="2"/>
    </row>
    <row r="15" spans="2:9">
      <c r="B15" s="39" t="s">
        <v>146</v>
      </c>
      <c r="C15" s="42">
        <v>19</v>
      </c>
      <c r="D15" s="43">
        <f>'Podkarpacka JR'!R76+'Podkarpacka JR'!S76</f>
        <v>1900000</v>
      </c>
      <c r="E15" s="2"/>
    </row>
    <row r="16" spans="2:9">
      <c r="B16" s="39" t="s">
        <v>147</v>
      </c>
      <c r="C16" s="40">
        <v>11</v>
      </c>
      <c r="D16" s="41">
        <f>'Podlaska JR'!R35</f>
        <v>470000</v>
      </c>
      <c r="E16" s="2"/>
    </row>
    <row r="17" spans="2:7">
      <c r="B17" s="39" t="s">
        <v>148</v>
      </c>
      <c r="C17" s="42">
        <v>9</v>
      </c>
      <c r="D17" s="43">
        <f>'Pomorska JR'!R40</f>
        <v>500000</v>
      </c>
      <c r="E17" s="2"/>
    </row>
    <row r="18" spans="2:7">
      <c r="B18" s="39" t="s">
        <v>149</v>
      </c>
      <c r="C18" s="42">
        <v>12</v>
      </c>
      <c r="D18" s="43">
        <f>'Śląska JR'!Q33+'Śląska JR'!R33</f>
        <v>980000</v>
      </c>
      <c r="E18" s="2"/>
    </row>
    <row r="19" spans="2:7">
      <c r="B19" s="39" t="s">
        <v>150</v>
      </c>
      <c r="C19" s="42">
        <v>14</v>
      </c>
      <c r="D19" s="43">
        <f>'Świętokrzyska JR'!Q38+'Świętokrzyska JR'!R38</f>
        <v>993000</v>
      </c>
      <c r="E19" s="2"/>
      <c r="G19" s="295"/>
    </row>
    <row r="20" spans="2:7">
      <c r="B20" s="39" t="s">
        <v>151</v>
      </c>
      <c r="C20" s="40">
        <v>9</v>
      </c>
      <c r="D20" s="45">
        <f>'Warmińsko-Mazurska JR'!Q28+'Warmińsko-Mazurska JR'!R28</f>
        <v>1150000</v>
      </c>
      <c r="E20" s="2"/>
    </row>
    <row r="21" spans="2:7">
      <c r="B21" s="39" t="s">
        <v>152</v>
      </c>
      <c r="C21" s="42">
        <v>23</v>
      </c>
      <c r="D21" s="43">
        <f>'Wielkopolska JR'!R64+'Wielkopolska JR'!S64</f>
        <v>1200000</v>
      </c>
      <c r="E21" s="2"/>
    </row>
    <row r="22" spans="2:7">
      <c r="B22" s="39" t="s">
        <v>153</v>
      </c>
      <c r="C22" s="40">
        <v>13</v>
      </c>
      <c r="D22" s="41">
        <f>'Zachodniopomorska JR'!O48+'Zachodniopomorska JR'!P48</f>
        <v>900000</v>
      </c>
      <c r="E22" s="2"/>
    </row>
    <row r="23" spans="2:7" ht="31.5" customHeight="1">
      <c r="B23" s="46" t="s">
        <v>154</v>
      </c>
      <c r="C23" s="17">
        <v>20</v>
      </c>
      <c r="D23" s="269">
        <v>10168600</v>
      </c>
      <c r="E23" s="2"/>
    </row>
    <row r="24" spans="2:7" ht="31.5" customHeight="1">
      <c r="B24" s="46" t="s">
        <v>155</v>
      </c>
      <c r="C24" s="33">
        <v>21</v>
      </c>
      <c r="D24" s="206">
        <f>'CDR (KSOW)'!Q96+'CDR (KSOW)'!R96</f>
        <v>8353000</v>
      </c>
      <c r="E24" s="2"/>
    </row>
    <row r="25" spans="2:7" ht="30">
      <c r="B25" s="46" t="s">
        <v>1376</v>
      </c>
      <c r="C25" s="33">
        <v>23</v>
      </c>
      <c r="D25" s="297">
        <v>6500000</v>
      </c>
    </row>
    <row r="26" spans="2:7">
      <c r="B26" s="39" t="s">
        <v>1375</v>
      </c>
      <c r="C26" s="40">
        <v>16</v>
      </c>
      <c r="D26" s="41">
        <v>505004.93</v>
      </c>
    </row>
    <row r="27" spans="2:7">
      <c r="B27" s="39" t="s">
        <v>1374</v>
      </c>
      <c r="C27" s="40">
        <v>8</v>
      </c>
      <c r="D27" s="41">
        <v>400000</v>
      </c>
    </row>
    <row r="28" spans="2:7">
      <c r="B28" s="39" t="s">
        <v>1373</v>
      </c>
      <c r="C28" s="40">
        <v>7</v>
      </c>
      <c r="D28" s="41">
        <v>539000</v>
      </c>
    </row>
    <row r="29" spans="2:7">
      <c r="B29" s="39" t="s">
        <v>1372</v>
      </c>
      <c r="C29" s="40">
        <v>7</v>
      </c>
      <c r="D29" s="41">
        <v>821000</v>
      </c>
    </row>
    <row r="30" spans="2:7">
      <c r="B30" s="39" t="s">
        <v>1371</v>
      </c>
      <c r="C30" s="40">
        <v>8</v>
      </c>
      <c r="D30" s="41">
        <v>401000</v>
      </c>
    </row>
    <row r="31" spans="2:7">
      <c r="B31" s="39" t="s">
        <v>1370</v>
      </c>
      <c r="C31" s="40">
        <v>7</v>
      </c>
      <c r="D31" s="41">
        <v>602680</v>
      </c>
    </row>
    <row r="32" spans="2:7">
      <c r="B32" s="39" t="s">
        <v>1369</v>
      </c>
      <c r="C32" s="40">
        <v>17</v>
      </c>
      <c r="D32" s="41">
        <v>1098000</v>
      </c>
    </row>
    <row r="33" spans="2:4">
      <c r="B33" s="39" t="s">
        <v>1368</v>
      </c>
      <c r="C33" s="40">
        <v>10</v>
      </c>
      <c r="D33" s="41">
        <v>453000</v>
      </c>
    </row>
    <row r="34" spans="2:4">
      <c r="B34" s="39" t="s">
        <v>1367</v>
      </c>
      <c r="C34" s="40">
        <v>5</v>
      </c>
      <c r="D34" s="41">
        <v>813000</v>
      </c>
    </row>
    <row r="35" spans="2:4">
      <c r="B35" s="39" t="s">
        <v>1366</v>
      </c>
      <c r="C35" s="40">
        <v>11</v>
      </c>
      <c r="D35" s="41">
        <v>956000</v>
      </c>
    </row>
    <row r="36" spans="2:4">
      <c r="B36" s="39" t="s">
        <v>1365</v>
      </c>
      <c r="C36" s="40">
        <v>7</v>
      </c>
      <c r="D36" s="41">
        <v>544000</v>
      </c>
    </row>
    <row r="37" spans="2:4">
      <c r="B37" s="39" t="s">
        <v>1364</v>
      </c>
      <c r="C37" s="40">
        <v>2</v>
      </c>
      <c r="D37" s="41">
        <v>232000</v>
      </c>
    </row>
    <row r="38" spans="2:4">
      <c r="B38" s="39" t="s">
        <v>1363</v>
      </c>
      <c r="C38" s="40">
        <v>6</v>
      </c>
      <c r="D38" s="41">
        <v>572500</v>
      </c>
    </row>
    <row r="39" spans="2:4">
      <c r="B39" s="39" t="s">
        <v>1362</v>
      </c>
      <c r="C39" s="40">
        <v>5</v>
      </c>
      <c r="D39" s="41">
        <v>808000</v>
      </c>
    </row>
    <row r="40" spans="2:4">
      <c r="B40" s="39" t="s">
        <v>1361</v>
      </c>
      <c r="C40" s="40">
        <v>10</v>
      </c>
      <c r="D40" s="41">
        <v>655000</v>
      </c>
    </row>
    <row r="41" spans="2:4">
      <c r="B41" s="39" t="s">
        <v>1360</v>
      </c>
      <c r="C41" s="33">
        <v>6</v>
      </c>
      <c r="D41" s="206">
        <v>412000</v>
      </c>
    </row>
    <row r="42" spans="2:4">
      <c r="B42" s="47" t="s">
        <v>156</v>
      </c>
      <c r="C42" s="48">
        <f>SUM(C7:C41)</f>
        <v>361</v>
      </c>
      <c r="D42" s="49">
        <f>SUM(D7:D41)</f>
        <v>49596784.93</v>
      </c>
    </row>
    <row r="43" spans="2:4">
      <c r="C43" s="2"/>
    </row>
    <row r="44" spans="2:4">
      <c r="C44" s="2"/>
    </row>
    <row r="45" spans="2:4">
      <c r="C45" s="2"/>
    </row>
    <row r="46" spans="2:4">
      <c r="C46" s="2"/>
    </row>
    <row r="47" spans="2:4">
      <c r="C47" s="2"/>
    </row>
    <row r="48" spans="2:4">
      <c r="C48" s="2"/>
    </row>
    <row r="49" spans="3:3">
      <c r="C49" s="2"/>
    </row>
    <row r="50" spans="3:3">
      <c r="C50" s="2"/>
    </row>
    <row r="51" spans="3:3">
      <c r="C51" s="2"/>
    </row>
    <row r="52" spans="3:3">
      <c r="C52" s="2"/>
    </row>
    <row r="53" spans="3:3">
      <c r="C53" s="2"/>
    </row>
    <row r="54" spans="3:3">
      <c r="C54" s="2"/>
    </row>
    <row r="55" spans="3:3">
      <c r="C55" s="2"/>
    </row>
    <row r="56" spans="3:3">
      <c r="C56" s="2"/>
    </row>
    <row r="57" spans="3:3">
      <c r="C57" s="2"/>
    </row>
    <row r="58" spans="3:3">
      <c r="C58" s="2"/>
    </row>
  </sheetData>
  <mergeCells count="5">
    <mergeCell ref="B1:I1"/>
    <mergeCell ref="B2:I2"/>
    <mergeCell ref="B3:I3"/>
    <mergeCell ref="B5:B6"/>
    <mergeCell ref="C5:D5"/>
  </mergeCells>
  <pageMargins left="0.7" right="0.7" top="0.75" bottom="0.75" header="0.3" footer="0.3"/>
  <pageSetup paperSize="9"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47FB-99FA-4CD7-A835-1E0B155C4AFE}">
  <dimension ref="A1:S76"/>
  <sheetViews>
    <sheetView topLeftCell="A41" zoomScale="60" zoomScaleNormal="60" workbookViewId="0">
      <selection activeCell="R38" sqref="R38:R71"/>
    </sheetView>
  </sheetViews>
  <sheetFormatPr defaultColWidth="9.140625" defaultRowHeight="15"/>
  <cols>
    <col min="1" max="1" width="5.28515625" style="1" customWidth="1"/>
    <col min="5" max="5" width="33.5703125" customWidth="1"/>
    <col min="6" max="6" width="54.42578125" style="166" customWidth="1"/>
    <col min="7" max="7" width="63.7109375" customWidth="1"/>
    <col min="8" max="8" width="20" customWidth="1"/>
    <col min="9" max="10" width="19" customWidth="1"/>
    <col min="11" max="11" width="19.7109375" customWidth="1"/>
    <col min="12" max="12" width="25.140625" customWidth="1"/>
    <col min="15" max="15" width="16.28515625" customWidth="1"/>
    <col min="16" max="16" width="14.28515625" customWidth="1"/>
    <col min="17" max="17" width="15.7109375" customWidth="1"/>
    <col min="18" max="18" width="16.85546875" customWidth="1"/>
    <col min="19" max="19" width="18.28515625" customWidth="1"/>
  </cols>
  <sheetData>
    <row r="1" spans="1:19">
      <c r="A1" s="50" t="s">
        <v>1297</v>
      </c>
      <c r="E1" s="51"/>
      <c r="F1" s="156"/>
      <c r="L1" s="1"/>
      <c r="O1" s="2"/>
      <c r="P1" s="3"/>
      <c r="Q1" s="2"/>
      <c r="R1" s="2"/>
    </row>
    <row r="2" spans="1:19">
      <c r="A2" s="52"/>
      <c r="E2" s="51"/>
      <c r="F2" s="156"/>
      <c r="L2" s="708"/>
      <c r="M2" s="708"/>
      <c r="N2" s="708"/>
      <c r="O2" s="708"/>
      <c r="P2" s="708"/>
      <c r="Q2" s="708"/>
      <c r="R2" s="708"/>
      <c r="S2" s="708"/>
    </row>
    <row r="3" spans="1:19" ht="67.5" customHeight="1">
      <c r="A3" s="837" t="s">
        <v>0</v>
      </c>
      <c r="B3" s="839" t="s">
        <v>1</v>
      </c>
      <c r="C3" s="839" t="s">
        <v>2</v>
      </c>
      <c r="D3" s="839" t="s">
        <v>3</v>
      </c>
      <c r="E3" s="841" t="s">
        <v>4</v>
      </c>
      <c r="F3" s="841" t="s">
        <v>33</v>
      </c>
      <c r="G3" s="837" t="s">
        <v>34</v>
      </c>
      <c r="H3" s="839" t="s">
        <v>5</v>
      </c>
      <c r="I3" s="843" t="s">
        <v>6</v>
      </c>
      <c r="J3" s="843"/>
      <c r="K3" s="843"/>
      <c r="L3" s="837" t="s">
        <v>7</v>
      </c>
      <c r="M3" s="844" t="s">
        <v>8</v>
      </c>
      <c r="N3" s="845"/>
      <c r="O3" s="846" t="s">
        <v>9</v>
      </c>
      <c r="P3" s="846"/>
      <c r="Q3" s="846" t="s">
        <v>10</v>
      </c>
      <c r="R3" s="846"/>
      <c r="S3" s="837" t="s">
        <v>11</v>
      </c>
    </row>
    <row r="4" spans="1:19" ht="29.25" customHeight="1">
      <c r="A4" s="838"/>
      <c r="B4" s="840"/>
      <c r="C4" s="840"/>
      <c r="D4" s="840"/>
      <c r="E4" s="842"/>
      <c r="F4" s="842"/>
      <c r="G4" s="838"/>
      <c r="H4" s="840"/>
      <c r="I4" s="160" t="s">
        <v>37</v>
      </c>
      <c r="J4" s="160" t="s">
        <v>35</v>
      </c>
      <c r="K4" s="160" t="s">
        <v>70</v>
      </c>
      <c r="L4" s="838"/>
      <c r="M4" s="157">
        <v>2024</v>
      </c>
      <c r="N4" s="157">
        <v>2025</v>
      </c>
      <c r="O4" s="162">
        <v>2024</v>
      </c>
      <c r="P4" s="162">
        <v>2025</v>
      </c>
      <c r="Q4" s="162">
        <v>2024</v>
      </c>
      <c r="R4" s="162">
        <v>2025</v>
      </c>
      <c r="S4" s="838"/>
    </row>
    <row r="5" spans="1:19">
      <c r="A5" s="159" t="s">
        <v>12</v>
      </c>
      <c r="B5" s="160" t="s">
        <v>13</v>
      </c>
      <c r="C5" s="160" t="s">
        <v>14</v>
      </c>
      <c r="D5" s="160" t="s">
        <v>15</v>
      </c>
      <c r="E5" s="161" t="s">
        <v>16</v>
      </c>
      <c r="F5" s="161" t="s">
        <v>17</v>
      </c>
      <c r="G5" s="159" t="s">
        <v>18</v>
      </c>
      <c r="H5" s="159" t="s">
        <v>19</v>
      </c>
      <c r="I5" s="160" t="s">
        <v>20</v>
      </c>
      <c r="J5" s="160" t="s">
        <v>21</v>
      </c>
      <c r="K5" s="160" t="s">
        <v>22</v>
      </c>
      <c r="L5" s="159" t="s">
        <v>23</v>
      </c>
      <c r="M5" s="157" t="s">
        <v>24</v>
      </c>
      <c r="N5" s="157" t="s">
        <v>25</v>
      </c>
      <c r="O5" s="158" t="s">
        <v>26</v>
      </c>
      <c r="P5" s="158" t="s">
        <v>27</v>
      </c>
      <c r="Q5" s="158" t="s">
        <v>36</v>
      </c>
      <c r="R5" s="158" t="s">
        <v>28</v>
      </c>
      <c r="S5" s="159" t="s">
        <v>29</v>
      </c>
    </row>
    <row r="6" spans="1:19" ht="34.5" customHeight="1">
      <c r="A6" s="809">
        <v>1</v>
      </c>
      <c r="B6" s="797">
        <v>6</v>
      </c>
      <c r="C6" s="812">
        <v>1</v>
      </c>
      <c r="D6" s="797">
        <v>3</v>
      </c>
      <c r="E6" s="644" t="s">
        <v>713</v>
      </c>
      <c r="F6" s="644" t="s">
        <v>1007</v>
      </c>
      <c r="G6" s="802" t="s">
        <v>714</v>
      </c>
      <c r="H6" s="803" t="s">
        <v>1008</v>
      </c>
      <c r="I6" s="163" t="s">
        <v>716</v>
      </c>
      <c r="J6" s="163">
        <v>1</v>
      </c>
      <c r="K6" s="233" t="s">
        <v>39</v>
      </c>
      <c r="L6" s="641" t="s">
        <v>717</v>
      </c>
      <c r="M6" s="797" t="s">
        <v>313</v>
      </c>
      <c r="N6" s="803"/>
      <c r="O6" s="821">
        <v>90000</v>
      </c>
      <c r="P6" s="821"/>
      <c r="Q6" s="821">
        <v>90000</v>
      </c>
      <c r="R6" s="821"/>
      <c r="S6" s="641" t="s">
        <v>718</v>
      </c>
    </row>
    <row r="7" spans="1:19" ht="74.25" customHeight="1">
      <c r="A7" s="810"/>
      <c r="B7" s="629"/>
      <c r="C7" s="813"/>
      <c r="D7" s="629"/>
      <c r="E7" s="815"/>
      <c r="F7" s="815"/>
      <c r="G7" s="783"/>
      <c r="H7" s="804"/>
      <c r="I7" s="154" t="s">
        <v>331</v>
      </c>
      <c r="J7" s="154">
        <v>50</v>
      </c>
      <c r="K7" s="207" t="s">
        <v>719</v>
      </c>
      <c r="L7" s="628"/>
      <c r="M7" s="629"/>
      <c r="N7" s="804"/>
      <c r="O7" s="822"/>
      <c r="P7" s="822"/>
      <c r="Q7" s="822"/>
      <c r="R7" s="822"/>
      <c r="S7" s="628"/>
    </row>
    <row r="8" spans="1:19" ht="44.25" customHeight="1">
      <c r="A8" s="811"/>
      <c r="B8" s="618"/>
      <c r="C8" s="814"/>
      <c r="D8" s="618"/>
      <c r="E8" s="645"/>
      <c r="F8" s="645"/>
      <c r="G8" s="779"/>
      <c r="H8" s="805"/>
      <c r="I8" s="154" t="s">
        <v>1009</v>
      </c>
      <c r="J8" s="154">
        <v>1</v>
      </c>
      <c r="K8" s="207" t="s">
        <v>39</v>
      </c>
      <c r="L8" s="619"/>
      <c r="M8" s="618"/>
      <c r="N8" s="805"/>
      <c r="O8" s="823"/>
      <c r="P8" s="823"/>
      <c r="Q8" s="823"/>
      <c r="R8" s="823"/>
      <c r="S8" s="619"/>
    </row>
    <row r="9" spans="1:19" ht="26.25" customHeight="1">
      <c r="A9" s="795">
        <v>2</v>
      </c>
      <c r="B9" s="795">
        <v>6</v>
      </c>
      <c r="C9" s="795">
        <v>5</v>
      </c>
      <c r="D9" s="795">
        <v>4</v>
      </c>
      <c r="E9" s="788" t="s">
        <v>708</v>
      </c>
      <c r="F9" s="788" t="s">
        <v>720</v>
      </c>
      <c r="G9" s="788" t="s">
        <v>721</v>
      </c>
      <c r="H9" s="795" t="s">
        <v>58</v>
      </c>
      <c r="I9" s="152" t="s">
        <v>59</v>
      </c>
      <c r="J9" s="152">
        <v>1</v>
      </c>
      <c r="K9" s="152" t="s">
        <v>39</v>
      </c>
      <c r="L9" s="788" t="s">
        <v>722</v>
      </c>
      <c r="M9" s="795" t="s">
        <v>313</v>
      </c>
      <c r="N9" s="795"/>
      <c r="O9" s="833">
        <v>60000</v>
      </c>
      <c r="P9" s="834"/>
      <c r="Q9" s="833">
        <v>60000</v>
      </c>
      <c r="R9" s="834"/>
      <c r="S9" s="788" t="s">
        <v>718</v>
      </c>
    </row>
    <row r="10" spans="1:19" ht="80.25" customHeight="1">
      <c r="A10" s="796"/>
      <c r="B10" s="796"/>
      <c r="C10" s="796"/>
      <c r="D10" s="796"/>
      <c r="E10" s="620"/>
      <c r="F10" s="620"/>
      <c r="G10" s="620"/>
      <c r="H10" s="796"/>
      <c r="I10" s="154" t="s">
        <v>723</v>
      </c>
      <c r="J10" s="154">
        <v>52</v>
      </c>
      <c r="K10" s="153" t="s">
        <v>724</v>
      </c>
      <c r="L10" s="620"/>
      <c r="M10" s="796"/>
      <c r="N10" s="796"/>
      <c r="O10" s="836"/>
      <c r="P10" s="835"/>
      <c r="Q10" s="836"/>
      <c r="R10" s="835"/>
      <c r="S10" s="620"/>
    </row>
    <row r="11" spans="1:19" ht="48" customHeight="1">
      <c r="A11" s="795">
        <v>3</v>
      </c>
      <c r="B11" s="795">
        <v>6</v>
      </c>
      <c r="C11" s="795">
        <v>1</v>
      </c>
      <c r="D11" s="795">
        <v>6</v>
      </c>
      <c r="E11" s="788" t="s">
        <v>725</v>
      </c>
      <c r="F11" s="788" t="s">
        <v>1078</v>
      </c>
      <c r="G11" s="788" t="s">
        <v>332</v>
      </c>
      <c r="H11" s="795" t="s">
        <v>46</v>
      </c>
      <c r="I11" s="154" t="s">
        <v>47</v>
      </c>
      <c r="J11" s="154">
        <v>1</v>
      </c>
      <c r="K11" s="154" t="s">
        <v>39</v>
      </c>
      <c r="L11" s="788" t="s">
        <v>727</v>
      </c>
      <c r="M11" s="795" t="s">
        <v>41</v>
      </c>
      <c r="N11" s="795"/>
      <c r="O11" s="833">
        <v>55000</v>
      </c>
      <c r="P11" s="834"/>
      <c r="Q11" s="833">
        <v>55000</v>
      </c>
      <c r="R11" s="834"/>
      <c r="S11" s="788" t="s">
        <v>718</v>
      </c>
    </row>
    <row r="12" spans="1:19" ht="47.25" customHeight="1">
      <c r="A12" s="796"/>
      <c r="B12" s="796"/>
      <c r="C12" s="796"/>
      <c r="D12" s="796"/>
      <c r="E12" s="620"/>
      <c r="F12" s="620"/>
      <c r="G12" s="620"/>
      <c r="H12" s="796"/>
      <c r="I12" s="154" t="s">
        <v>48</v>
      </c>
      <c r="J12" s="154">
        <v>200</v>
      </c>
      <c r="K12" s="154" t="s">
        <v>724</v>
      </c>
      <c r="L12" s="620"/>
      <c r="M12" s="796"/>
      <c r="N12" s="796"/>
      <c r="O12" s="836"/>
      <c r="P12" s="835"/>
      <c r="Q12" s="836"/>
      <c r="R12" s="835"/>
      <c r="S12" s="620"/>
    </row>
    <row r="13" spans="1:19" ht="24" customHeight="1">
      <c r="A13" s="788">
        <v>4</v>
      </c>
      <c r="B13" s="788">
        <v>6</v>
      </c>
      <c r="C13" s="788">
        <v>1</v>
      </c>
      <c r="D13" s="788">
        <v>6</v>
      </c>
      <c r="E13" s="788" t="s">
        <v>709</v>
      </c>
      <c r="F13" s="788" t="s">
        <v>728</v>
      </c>
      <c r="G13" s="788" t="s">
        <v>729</v>
      </c>
      <c r="H13" s="788" t="s">
        <v>726</v>
      </c>
      <c r="I13" s="154" t="s">
        <v>47</v>
      </c>
      <c r="J13" s="154">
        <v>1</v>
      </c>
      <c r="K13" s="154" t="s">
        <v>39</v>
      </c>
      <c r="L13" s="788" t="s">
        <v>730</v>
      </c>
      <c r="M13" s="788" t="s">
        <v>56</v>
      </c>
      <c r="N13" s="788"/>
      <c r="O13" s="833">
        <v>35000</v>
      </c>
      <c r="P13" s="830"/>
      <c r="Q13" s="833">
        <v>35000</v>
      </c>
      <c r="R13" s="830"/>
      <c r="S13" s="788" t="s">
        <v>718</v>
      </c>
    </row>
    <row r="14" spans="1:19" ht="30">
      <c r="A14" s="630"/>
      <c r="B14" s="630"/>
      <c r="C14" s="630"/>
      <c r="D14" s="630"/>
      <c r="E14" s="630"/>
      <c r="F14" s="630"/>
      <c r="G14" s="630"/>
      <c r="H14" s="630"/>
      <c r="I14" s="154" t="s">
        <v>48</v>
      </c>
      <c r="J14" s="154">
        <v>200</v>
      </c>
      <c r="K14" s="154" t="s">
        <v>724</v>
      </c>
      <c r="L14" s="630"/>
      <c r="M14" s="630"/>
      <c r="N14" s="630"/>
      <c r="O14" s="630"/>
      <c r="P14" s="831"/>
      <c r="Q14" s="630"/>
      <c r="R14" s="831"/>
      <c r="S14" s="630"/>
    </row>
    <row r="15" spans="1:19" ht="22.5" customHeight="1">
      <c r="A15" s="630"/>
      <c r="B15" s="630"/>
      <c r="C15" s="630"/>
      <c r="D15" s="630"/>
      <c r="E15" s="630"/>
      <c r="F15" s="630"/>
      <c r="G15" s="630"/>
      <c r="H15" s="630"/>
      <c r="I15" s="154" t="s">
        <v>731</v>
      </c>
      <c r="J15" s="154">
        <v>4</v>
      </c>
      <c r="K15" s="154" t="s">
        <v>39</v>
      </c>
      <c r="L15" s="630"/>
      <c r="M15" s="630"/>
      <c r="N15" s="630"/>
      <c r="O15" s="630"/>
      <c r="P15" s="831"/>
      <c r="Q15" s="630"/>
      <c r="R15" s="831"/>
      <c r="S15" s="630"/>
    </row>
    <row r="16" spans="1:19" ht="30">
      <c r="A16" s="630"/>
      <c r="B16" s="630"/>
      <c r="C16" s="630"/>
      <c r="D16" s="630"/>
      <c r="E16" s="630"/>
      <c r="F16" s="630"/>
      <c r="G16" s="630"/>
      <c r="H16" s="630"/>
      <c r="I16" s="154" t="s">
        <v>112</v>
      </c>
      <c r="J16" s="154">
        <v>50</v>
      </c>
      <c r="K16" s="154" t="s">
        <v>724</v>
      </c>
      <c r="L16" s="630"/>
      <c r="M16" s="630"/>
      <c r="N16" s="630"/>
      <c r="O16" s="630"/>
      <c r="P16" s="831"/>
      <c r="Q16" s="630"/>
      <c r="R16" s="831"/>
      <c r="S16" s="630"/>
    </row>
    <row r="17" spans="1:19" ht="21" customHeight="1">
      <c r="A17" s="630"/>
      <c r="B17" s="630"/>
      <c r="C17" s="630"/>
      <c r="D17" s="630"/>
      <c r="E17" s="630"/>
      <c r="F17" s="630"/>
      <c r="G17" s="630"/>
      <c r="H17" s="630"/>
      <c r="I17" s="154" t="s">
        <v>90</v>
      </c>
      <c r="J17" s="154">
        <v>8</v>
      </c>
      <c r="K17" s="154" t="s">
        <v>724</v>
      </c>
      <c r="L17" s="630"/>
      <c r="M17" s="630"/>
      <c r="N17" s="630"/>
      <c r="O17" s="630"/>
      <c r="P17" s="831"/>
      <c r="Q17" s="630"/>
      <c r="R17" s="831"/>
      <c r="S17" s="630"/>
    </row>
    <row r="18" spans="1:19" ht="32.25" customHeight="1">
      <c r="A18" s="620"/>
      <c r="B18" s="620"/>
      <c r="C18" s="620"/>
      <c r="D18" s="620"/>
      <c r="E18" s="620"/>
      <c r="F18" s="620"/>
      <c r="G18" s="620"/>
      <c r="H18" s="620"/>
      <c r="I18" s="154" t="s">
        <v>732</v>
      </c>
      <c r="J18" s="154">
        <v>8</v>
      </c>
      <c r="K18" s="154" t="s">
        <v>724</v>
      </c>
      <c r="L18" s="620"/>
      <c r="M18" s="620"/>
      <c r="N18" s="620"/>
      <c r="O18" s="620"/>
      <c r="P18" s="832"/>
      <c r="Q18" s="620"/>
      <c r="R18" s="832"/>
      <c r="S18" s="620"/>
    </row>
    <row r="19" spans="1:19" ht="22.5" customHeight="1">
      <c r="A19" s="791">
        <v>5</v>
      </c>
      <c r="B19" s="791">
        <v>6</v>
      </c>
      <c r="C19" s="791">
        <v>1</v>
      </c>
      <c r="D19" s="791">
        <v>6</v>
      </c>
      <c r="E19" s="826" t="s">
        <v>710</v>
      </c>
      <c r="F19" s="791" t="s">
        <v>733</v>
      </c>
      <c r="G19" s="791" t="s">
        <v>734</v>
      </c>
      <c r="H19" s="791" t="s">
        <v>735</v>
      </c>
      <c r="I19" s="154" t="s">
        <v>736</v>
      </c>
      <c r="J19" s="154">
        <v>1</v>
      </c>
      <c r="K19" s="154" t="s">
        <v>39</v>
      </c>
      <c r="L19" s="827" t="s">
        <v>737</v>
      </c>
      <c r="M19" s="791" t="s">
        <v>56</v>
      </c>
      <c r="N19" s="791"/>
      <c r="O19" s="816">
        <v>40000</v>
      </c>
      <c r="P19" s="824"/>
      <c r="Q19" s="825">
        <v>40000</v>
      </c>
      <c r="R19" s="824"/>
      <c r="S19" s="791" t="s">
        <v>718</v>
      </c>
    </row>
    <row r="20" spans="1:19" ht="30">
      <c r="A20" s="791"/>
      <c r="B20" s="791"/>
      <c r="C20" s="791"/>
      <c r="D20" s="791"/>
      <c r="E20" s="826"/>
      <c r="F20" s="791"/>
      <c r="G20" s="791"/>
      <c r="H20" s="791"/>
      <c r="I20" s="154" t="s">
        <v>112</v>
      </c>
      <c r="J20" s="154">
        <v>30</v>
      </c>
      <c r="K20" s="154" t="s">
        <v>45</v>
      </c>
      <c r="L20" s="828"/>
      <c r="M20" s="791"/>
      <c r="N20" s="791"/>
      <c r="O20" s="791"/>
      <c r="P20" s="824"/>
      <c r="Q20" s="825"/>
      <c r="R20" s="824"/>
      <c r="S20" s="791"/>
    </row>
    <row r="21" spans="1:19" ht="27.75" customHeight="1">
      <c r="A21" s="791"/>
      <c r="B21" s="791"/>
      <c r="C21" s="791"/>
      <c r="D21" s="791"/>
      <c r="E21" s="826"/>
      <c r="F21" s="791"/>
      <c r="G21" s="791"/>
      <c r="H21" s="791"/>
      <c r="I21" s="154" t="s">
        <v>90</v>
      </c>
      <c r="J21" s="154">
        <v>10</v>
      </c>
      <c r="K21" s="154" t="s">
        <v>45</v>
      </c>
      <c r="L21" s="828"/>
      <c r="M21" s="791"/>
      <c r="N21" s="791"/>
      <c r="O21" s="791"/>
      <c r="P21" s="824"/>
      <c r="Q21" s="825"/>
      <c r="R21" s="824"/>
      <c r="S21" s="791"/>
    </row>
    <row r="22" spans="1:19" ht="24" customHeight="1">
      <c r="A22" s="791"/>
      <c r="B22" s="791"/>
      <c r="C22" s="791"/>
      <c r="D22" s="791"/>
      <c r="E22" s="826"/>
      <c r="F22" s="791"/>
      <c r="G22" s="791"/>
      <c r="H22" s="791"/>
      <c r="I22" s="154" t="s">
        <v>732</v>
      </c>
      <c r="J22" s="154">
        <v>5</v>
      </c>
      <c r="K22" s="154" t="s">
        <v>45</v>
      </c>
      <c r="L22" s="828"/>
      <c r="M22" s="791"/>
      <c r="N22" s="791"/>
      <c r="O22" s="791"/>
      <c r="P22" s="824"/>
      <c r="Q22" s="825"/>
      <c r="R22" s="824"/>
      <c r="S22" s="791"/>
    </row>
    <row r="23" spans="1:19" ht="24" customHeight="1">
      <c r="A23" s="791"/>
      <c r="B23" s="791"/>
      <c r="C23" s="791"/>
      <c r="D23" s="791"/>
      <c r="E23" s="826"/>
      <c r="F23" s="791"/>
      <c r="G23" s="791"/>
      <c r="H23" s="791"/>
      <c r="I23" s="154" t="s">
        <v>47</v>
      </c>
      <c r="J23" s="154">
        <v>1</v>
      </c>
      <c r="K23" s="154" t="s">
        <v>39</v>
      </c>
      <c r="L23" s="828"/>
      <c r="M23" s="791"/>
      <c r="N23" s="791"/>
      <c r="O23" s="791"/>
      <c r="P23" s="824"/>
      <c r="Q23" s="825"/>
      <c r="R23" s="824"/>
      <c r="S23" s="791"/>
    </row>
    <row r="24" spans="1:19" ht="30">
      <c r="A24" s="791"/>
      <c r="B24" s="791"/>
      <c r="C24" s="791"/>
      <c r="D24" s="791"/>
      <c r="E24" s="826"/>
      <c r="F24" s="791"/>
      <c r="G24" s="791"/>
      <c r="H24" s="791"/>
      <c r="I24" s="154" t="s">
        <v>48</v>
      </c>
      <c r="J24" s="154">
        <v>160</v>
      </c>
      <c r="K24" s="154" t="s">
        <v>45</v>
      </c>
      <c r="L24" s="829"/>
      <c r="M24" s="791"/>
      <c r="N24" s="791"/>
      <c r="O24" s="791"/>
      <c r="P24" s="824"/>
      <c r="Q24" s="825"/>
      <c r="R24" s="824"/>
      <c r="S24" s="791"/>
    </row>
    <row r="25" spans="1:19" ht="48" customHeight="1">
      <c r="A25" s="659">
        <v>6</v>
      </c>
      <c r="B25" s="659">
        <v>6</v>
      </c>
      <c r="C25" s="659">
        <v>1</v>
      </c>
      <c r="D25" s="659">
        <v>6</v>
      </c>
      <c r="E25" s="659" t="s">
        <v>1010</v>
      </c>
      <c r="F25" s="659" t="s">
        <v>1079</v>
      </c>
      <c r="G25" s="659" t="s">
        <v>1011</v>
      </c>
      <c r="H25" s="659" t="s">
        <v>1080</v>
      </c>
      <c r="I25" s="154" t="s">
        <v>47</v>
      </c>
      <c r="J25" s="154">
        <v>1</v>
      </c>
      <c r="K25" s="154" t="s">
        <v>39</v>
      </c>
      <c r="L25" s="659" t="s">
        <v>1012</v>
      </c>
      <c r="M25" s="659" t="s">
        <v>313</v>
      </c>
      <c r="N25" s="659"/>
      <c r="O25" s="794">
        <v>25000</v>
      </c>
      <c r="P25" s="659"/>
      <c r="Q25" s="792">
        <v>25000</v>
      </c>
      <c r="R25" s="659"/>
      <c r="S25" s="659" t="s">
        <v>718</v>
      </c>
    </row>
    <row r="26" spans="1:19" ht="42.75" customHeight="1">
      <c r="A26" s="659"/>
      <c r="B26" s="659"/>
      <c r="C26" s="659"/>
      <c r="D26" s="659"/>
      <c r="E26" s="659"/>
      <c r="F26" s="659"/>
      <c r="G26" s="659"/>
      <c r="H26" s="659"/>
      <c r="I26" s="154" t="s">
        <v>48</v>
      </c>
      <c r="J26" s="154">
        <v>120</v>
      </c>
      <c r="K26" s="154" t="s">
        <v>45</v>
      </c>
      <c r="L26" s="659"/>
      <c r="M26" s="659"/>
      <c r="N26" s="659"/>
      <c r="O26" s="794"/>
      <c r="P26" s="659"/>
      <c r="Q26" s="659"/>
      <c r="R26" s="659"/>
      <c r="S26" s="659"/>
    </row>
    <row r="27" spans="1:19" ht="54" customHeight="1">
      <c r="A27" s="659"/>
      <c r="B27" s="659"/>
      <c r="C27" s="659"/>
      <c r="D27" s="659"/>
      <c r="E27" s="659"/>
      <c r="F27" s="659"/>
      <c r="G27" s="659"/>
      <c r="H27" s="659"/>
      <c r="I27" s="154" t="s">
        <v>1013</v>
      </c>
      <c r="J27" s="154">
        <v>1</v>
      </c>
      <c r="K27" s="154" t="s">
        <v>39</v>
      </c>
      <c r="L27" s="659"/>
      <c r="M27" s="659"/>
      <c r="N27" s="659"/>
      <c r="O27" s="794"/>
      <c r="P27" s="659"/>
      <c r="Q27" s="659"/>
      <c r="R27" s="659"/>
      <c r="S27" s="659"/>
    </row>
    <row r="28" spans="1:19" ht="48" customHeight="1">
      <c r="A28" s="659">
        <v>7</v>
      </c>
      <c r="B28" s="659">
        <v>6</v>
      </c>
      <c r="C28" s="659">
        <v>1</v>
      </c>
      <c r="D28" s="659">
        <v>6</v>
      </c>
      <c r="E28" s="659" t="s">
        <v>1014</v>
      </c>
      <c r="F28" s="659" t="s">
        <v>1081</v>
      </c>
      <c r="G28" s="659" t="s">
        <v>1015</v>
      </c>
      <c r="H28" s="659" t="s">
        <v>1080</v>
      </c>
      <c r="I28" s="154" t="s">
        <v>47</v>
      </c>
      <c r="J28" s="154">
        <v>1</v>
      </c>
      <c r="K28" s="154" t="s">
        <v>39</v>
      </c>
      <c r="L28" s="659" t="s">
        <v>1012</v>
      </c>
      <c r="M28" s="659" t="s">
        <v>63</v>
      </c>
      <c r="N28" s="659"/>
      <c r="O28" s="794">
        <v>30000</v>
      </c>
      <c r="P28" s="659"/>
      <c r="Q28" s="792">
        <v>30000</v>
      </c>
      <c r="R28" s="659"/>
      <c r="S28" s="659" t="s">
        <v>718</v>
      </c>
    </row>
    <row r="29" spans="1:19" ht="42.75" customHeight="1">
      <c r="A29" s="659"/>
      <c r="B29" s="659"/>
      <c r="C29" s="659"/>
      <c r="D29" s="659"/>
      <c r="E29" s="659"/>
      <c r="F29" s="659"/>
      <c r="G29" s="659"/>
      <c r="H29" s="659"/>
      <c r="I29" s="154" t="s">
        <v>48</v>
      </c>
      <c r="J29" s="154">
        <v>50</v>
      </c>
      <c r="K29" s="154" t="s">
        <v>45</v>
      </c>
      <c r="L29" s="659"/>
      <c r="M29" s="659"/>
      <c r="N29" s="659"/>
      <c r="O29" s="794"/>
      <c r="P29" s="659"/>
      <c r="Q29" s="659"/>
      <c r="R29" s="659"/>
      <c r="S29" s="659"/>
    </row>
    <row r="30" spans="1:19" ht="54" customHeight="1">
      <c r="A30" s="659"/>
      <c r="B30" s="659"/>
      <c r="C30" s="659"/>
      <c r="D30" s="659"/>
      <c r="E30" s="659"/>
      <c r="F30" s="659"/>
      <c r="G30" s="659"/>
      <c r="H30" s="659"/>
      <c r="I30" s="154" t="s">
        <v>1013</v>
      </c>
      <c r="J30" s="154">
        <v>1</v>
      </c>
      <c r="K30" s="154" t="s">
        <v>39</v>
      </c>
      <c r="L30" s="659"/>
      <c r="M30" s="659"/>
      <c r="N30" s="659"/>
      <c r="O30" s="794"/>
      <c r="P30" s="659"/>
      <c r="Q30" s="659"/>
      <c r="R30" s="659"/>
      <c r="S30" s="659"/>
    </row>
    <row r="31" spans="1:19" ht="65.25" customHeight="1">
      <c r="A31" s="641">
        <v>8</v>
      </c>
      <c r="B31" s="641">
        <v>1</v>
      </c>
      <c r="C31" s="641">
        <v>1</v>
      </c>
      <c r="D31" s="641">
        <v>9</v>
      </c>
      <c r="E31" s="785" t="s">
        <v>738</v>
      </c>
      <c r="F31" s="641" t="s">
        <v>1082</v>
      </c>
      <c r="G31" s="641" t="s">
        <v>739</v>
      </c>
      <c r="H31" s="777" t="s">
        <v>1016</v>
      </c>
      <c r="I31" s="208" t="s">
        <v>318</v>
      </c>
      <c r="J31" s="154">
        <v>1</v>
      </c>
      <c r="K31" s="207" t="s">
        <v>39</v>
      </c>
      <c r="L31" s="641" t="s">
        <v>1083</v>
      </c>
      <c r="M31" s="641" t="s">
        <v>740</v>
      </c>
      <c r="N31" s="641"/>
      <c r="O31" s="737">
        <v>190000</v>
      </c>
      <c r="P31" s="641"/>
      <c r="Q31" s="737">
        <v>190000</v>
      </c>
      <c r="R31" s="802"/>
      <c r="S31" s="641" t="s">
        <v>718</v>
      </c>
    </row>
    <row r="32" spans="1:19" ht="42.75" customHeight="1">
      <c r="A32" s="628"/>
      <c r="B32" s="628"/>
      <c r="C32" s="628"/>
      <c r="D32" s="628"/>
      <c r="E32" s="786"/>
      <c r="F32" s="628"/>
      <c r="G32" s="628"/>
      <c r="H32" s="778"/>
      <c r="I32" s="208" t="s">
        <v>741</v>
      </c>
      <c r="J32" s="154">
        <v>30</v>
      </c>
      <c r="K32" s="207" t="s">
        <v>45</v>
      </c>
      <c r="L32" s="628"/>
      <c r="M32" s="628"/>
      <c r="N32" s="628"/>
      <c r="O32" s="780"/>
      <c r="P32" s="628"/>
      <c r="Q32" s="780"/>
      <c r="R32" s="783"/>
      <c r="S32" s="628"/>
    </row>
    <row r="33" spans="1:19" ht="60.75" customHeight="1">
      <c r="A33" s="619"/>
      <c r="B33" s="619"/>
      <c r="C33" s="619"/>
      <c r="D33" s="619"/>
      <c r="E33" s="787"/>
      <c r="F33" s="619"/>
      <c r="G33" s="619"/>
      <c r="H33" s="779"/>
      <c r="I33" s="154" t="s">
        <v>1009</v>
      </c>
      <c r="J33" s="154">
        <v>1</v>
      </c>
      <c r="K33" s="207" t="s">
        <v>39</v>
      </c>
      <c r="L33" s="619"/>
      <c r="M33" s="619"/>
      <c r="N33" s="619"/>
      <c r="O33" s="738"/>
      <c r="P33" s="619"/>
      <c r="Q33" s="738"/>
      <c r="R33" s="779"/>
      <c r="S33" s="619"/>
    </row>
    <row r="34" spans="1:19" ht="195">
      <c r="A34" s="154">
        <v>9</v>
      </c>
      <c r="B34" s="154">
        <v>6</v>
      </c>
      <c r="C34" s="154">
        <v>3</v>
      </c>
      <c r="D34" s="154">
        <v>10</v>
      </c>
      <c r="E34" s="155" t="s">
        <v>711</v>
      </c>
      <c r="F34" s="154" t="s">
        <v>742</v>
      </c>
      <c r="G34" s="154" t="s">
        <v>743</v>
      </c>
      <c r="H34" s="154" t="s">
        <v>744</v>
      </c>
      <c r="I34" s="154" t="s">
        <v>333</v>
      </c>
      <c r="J34" s="154">
        <v>1</v>
      </c>
      <c r="K34" s="154" t="s">
        <v>39</v>
      </c>
      <c r="L34" s="154" t="s">
        <v>334</v>
      </c>
      <c r="M34" s="154" t="s">
        <v>313</v>
      </c>
      <c r="N34" s="154"/>
      <c r="O34" s="164">
        <v>55000</v>
      </c>
      <c r="P34" s="165"/>
      <c r="Q34" s="164">
        <v>55000</v>
      </c>
      <c r="R34" s="165"/>
      <c r="S34" s="154" t="s">
        <v>718</v>
      </c>
    </row>
    <row r="35" spans="1:19" ht="31.5" customHeight="1">
      <c r="A35" s="817">
        <v>10</v>
      </c>
      <c r="B35" s="791">
        <v>6</v>
      </c>
      <c r="C35" s="791">
        <v>3</v>
      </c>
      <c r="D35" s="791">
        <v>10</v>
      </c>
      <c r="E35" s="818" t="s">
        <v>712</v>
      </c>
      <c r="F35" s="791" t="s">
        <v>745</v>
      </c>
      <c r="G35" s="791" t="s">
        <v>746</v>
      </c>
      <c r="H35" s="791" t="s">
        <v>335</v>
      </c>
      <c r="I35" s="154" t="s">
        <v>747</v>
      </c>
      <c r="J35" s="154">
        <v>1</v>
      </c>
      <c r="K35" s="154" t="s">
        <v>39</v>
      </c>
      <c r="L35" s="791" t="s">
        <v>748</v>
      </c>
      <c r="M35" s="791" t="s">
        <v>56</v>
      </c>
      <c r="N35" s="791"/>
      <c r="O35" s="816">
        <v>520000</v>
      </c>
      <c r="P35" s="824"/>
      <c r="Q35" s="816">
        <v>520000</v>
      </c>
      <c r="R35" s="824"/>
      <c r="S35" s="791" t="s">
        <v>718</v>
      </c>
    </row>
    <row r="36" spans="1:19" ht="28.5" customHeight="1">
      <c r="A36" s="817"/>
      <c r="B36" s="791"/>
      <c r="C36" s="791"/>
      <c r="D36" s="791"/>
      <c r="E36" s="819"/>
      <c r="F36" s="791"/>
      <c r="G36" s="791"/>
      <c r="H36" s="791"/>
      <c r="I36" s="154" t="s">
        <v>72</v>
      </c>
      <c r="J36" s="154">
        <v>8000</v>
      </c>
      <c r="K36" s="154" t="s">
        <v>724</v>
      </c>
      <c r="L36" s="791"/>
      <c r="M36" s="791"/>
      <c r="N36" s="791"/>
      <c r="O36" s="816"/>
      <c r="P36" s="824"/>
      <c r="Q36" s="816"/>
      <c r="R36" s="824"/>
      <c r="S36" s="791"/>
    </row>
    <row r="37" spans="1:19" ht="108.75" customHeight="1">
      <c r="A37" s="817"/>
      <c r="B37" s="791"/>
      <c r="C37" s="791"/>
      <c r="D37" s="791"/>
      <c r="E37" s="820"/>
      <c r="F37" s="791"/>
      <c r="G37" s="791"/>
      <c r="H37" s="791"/>
      <c r="I37" s="154" t="s">
        <v>52</v>
      </c>
      <c r="J37" s="154">
        <v>80</v>
      </c>
      <c r="K37" s="154" t="s">
        <v>749</v>
      </c>
      <c r="L37" s="791"/>
      <c r="M37" s="791"/>
      <c r="N37" s="791"/>
      <c r="O37" s="816"/>
      <c r="P37" s="824"/>
      <c r="Q37" s="816"/>
      <c r="R37" s="824"/>
      <c r="S37" s="791"/>
    </row>
    <row r="38" spans="1:19" ht="65.25" customHeight="1">
      <c r="A38" s="809">
        <v>11</v>
      </c>
      <c r="B38" s="797">
        <v>6</v>
      </c>
      <c r="C38" s="812">
        <v>1</v>
      </c>
      <c r="D38" s="797">
        <v>3</v>
      </c>
      <c r="E38" s="644" t="s">
        <v>713</v>
      </c>
      <c r="F38" s="644" t="s">
        <v>1242</v>
      </c>
      <c r="G38" s="802" t="s">
        <v>1243</v>
      </c>
      <c r="H38" s="803" t="s">
        <v>1008</v>
      </c>
      <c r="I38" s="163" t="s">
        <v>716</v>
      </c>
      <c r="J38" s="163">
        <v>1</v>
      </c>
      <c r="K38" s="233" t="s">
        <v>39</v>
      </c>
      <c r="L38" s="641" t="s">
        <v>717</v>
      </c>
      <c r="M38" s="797"/>
      <c r="N38" s="797" t="s">
        <v>63</v>
      </c>
      <c r="O38" s="821"/>
      <c r="P38" s="821">
        <v>120000</v>
      </c>
      <c r="Q38" s="821"/>
      <c r="R38" s="821">
        <v>120000</v>
      </c>
      <c r="S38" s="641" t="s">
        <v>718</v>
      </c>
    </row>
    <row r="39" spans="1:19">
      <c r="A39" s="810"/>
      <c r="B39" s="629"/>
      <c r="C39" s="813"/>
      <c r="D39" s="629"/>
      <c r="E39" s="815"/>
      <c r="F39" s="815"/>
      <c r="G39" s="783"/>
      <c r="H39" s="804"/>
      <c r="I39" s="154" t="s">
        <v>331</v>
      </c>
      <c r="J39" s="154">
        <v>50</v>
      </c>
      <c r="K39" s="207" t="s">
        <v>719</v>
      </c>
      <c r="L39" s="628"/>
      <c r="M39" s="629"/>
      <c r="N39" s="629"/>
      <c r="O39" s="822"/>
      <c r="P39" s="822"/>
      <c r="Q39" s="822"/>
      <c r="R39" s="822"/>
      <c r="S39" s="628"/>
    </row>
    <row r="40" spans="1:19">
      <c r="A40" s="811"/>
      <c r="B40" s="618"/>
      <c r="C40" s="814"/>
      <c r="D40" s="618"/>
      <c r="E40" s="645"/>
      <c r="F40" s="645"/>
      <c r="G40" s="779"/>
      <c r="H40" s="805"/>
      <c r="I40" s="154" t="s">
        <v>1009</v>
      </c>
      <c r="J40" s="154">
        <v>1</v>
      </c>
      <c r="K40" s="207" t="s">
        <v>39</v>
      </c>
      <c r="L40" s="619"/>
      <c r="M40" s="618"/>
      <c r="N40" s="618"/>
      <c r="O40" s="823"/>
      <c r="P40" s="823"/>
      <c r="Q40" s="823"/>
      <c r="R40" s="823"/>
      <c r="S40" s="619"/>
    </row>
    <row r="41" spans="1:19" ht="37.5" customHeight="1">
      <c r="A41" s="799">
        <v>12</v>
      </c>
      <c r="B41" s="799">
        <v>6</v>
      </c>
      <c r="C41" s="799">
        <v>1</v>
      </c>
      <c r="D41" s="799">
        <v>3</v>
      </c>
      <c r="E41" s="798" t="s">
        <v>1244</v>
      </c>
      <c r="F41" s="800" t="s">
        <v>1245</v>
      </c>
      <c r="G41" s="798" t="s">
        <v>1246</v>
      </c>
      <c r="H41" s="799" t="s">
        <v>46</v>
      </c>
      <c r="I41" s="270" t="s">
        <v>47</v>
      </c>
      <c r="J41" s="270">
        <v>1</v>
      </c>
      <c r="K41" s="270" t="s">
        <v>39</v>
      </c>
      <c r="L41" s="800" t="s">
        <v>1257</v>
      </c>
      <c r="M41" s="799"/>
      <c r="N41" s="799" t="s">
        <v>63</v>
      </c>
      <c r="O41" s="799"/>
      <c r="P41" s="806">
        <v>55000</v>
      </c>
      <c r="Q41" s="799"/>
      <c r="R41" s="806">
        <v>55000</v>
      </c>
      <c r="S41" s="798" t="s">
        <v>718</v>
      </c>
    </row>
    <row r="42" spans="1:19" ht="37.5" customHeight="1">
      <c r="A42" s="799"/>
      <c r="B42" s="799"/>
      <c r="C42" s="799"/>
      <c r="D42" s="799"/>
      <c r="E42" s="798"/>
      <c r="F42" s="801"/>
      <c r="G42" s="798"/>
      <c r="H42" s="799"/>
      <c r="I42" s="270" t="s">
        <v>667</v>
      </c>
      <c r="J42" s="270">
        <v>200</v>
      </c>
      <c r="K42" s="270" t="s">
        <v>719</v>
      </c>
      <c r="L42" s="801"/>
      <c r="M42" s="799"/>
      <c r="N42" s="799"/>
      <c r="O42" s="799"/>
      <c r="P42" s="806"/>
      <c r="Q42" s="799"/>
      <c r="R42" s="806"/>
      <c r="S42" s="798"/>
    </row>
    <row r="43" spans="1:19">
      <c r="A43" s="674">
        <v>13</v>
      </c>
      <c r="B43" s="674">
        <v>6</v>
      </c>
      <c r="C43" s="674">
        <v>1</v>
      </c>
      <c r="D43" s="674">
        <v>3</v>
      </c>
      <c r="E43" s="670" t="s">
        <v>1247</v>
      </c>
      <c r="F43" s="670" t="s">
        <v>1248</v>
      </c>
      <c r="G43" s="670" t="s">
        <v>1249</v>
      </c>
      <c r="H43" s="670" t="s">
        <v>825</v>
      </c>
      <c r="I43" s="670" t="s">
        <v>1003</v>
      </c>
      <c r="J43" s="670">
        <v>1</v>
      </c>
      <c r="K43" s="674" t="s">
        <v>39</v>
      </c>
      <c r="L43" s="670" t="s">
        <v>40</v>
      </c>
      <c r="M43" s="674" t="s">
        <v>42</v>
      </c>
      <c r="N43" s="674" t="s">
        <v>63</v>
      </c>
      <c r="O43" s="808" t="s">
        <v>42</v>
      </c>
      <c r="P43" s="807">
        <v>80000</v>
      </c>
      <c r="Q43" s="808" t="s">
        <v>42</v>
      </c>
      <c r="R43" s="807">
        <v>80000</v>
      </c>
      <c r="S43" s="670" t="s">
        <v>718</v>
      </c>
    </row>
    <row r="44" spans="1:19">
      <c r="A44" s="674"/>
      <c r="B44" s="674"/>
      <c r="C44" s="674"/>
      <c r="D44" s="674"/>
      <c r="E44" s="670"/>
      <c r="F44" s="670"/>
      <c r="G44" s="670"/>
      <c r="H44" s="670"/>
      <c r="I44" s="670"/>
      <c r="J44" s="670"/>
      <c r="K44" s="674"/>
      <c r="L44" s="670"/>
      <c r="M44" s="674"/>
      <c r="N44" s="674"/>
      <c r="O44" s="808"/>
      <c r="P44" s="807"/>
      <c r="Q44" s="808"/>
      <c r="R44" s="807"/>
      <c r="S44" s="670"/>
    </row>
    <row r="45" spans="1:19">
      <c r="A45" s="674"/>
      <c r="B45" s="674"/>
      <c r="C45" s="674"/>
      <c r="D45" s="674"/>
      <c r="E45" s="670"/>
      <c r="F45" s="670"/>
      <c r="G45" s="670"/>
      <c r="H45" s="670"/>
      <c r="I45" s="670"/>
      <c r="J45" s="670"/>
      <c r="K45" s="674"/>
      <c r="L45" s="670"/>
      <c r="M45" s="674"/>
      <c r="N45" s="674"/>
      <c r="O45" s="808"/>
      <c r="P45" s="807"/>
      <c r="Q45" s="808"/>
      <c r="R45" s="807"/>
      <c r="S45" s="670"/>
    </row>
    <row r="46" spans="1:19">
      <c r="A46" s="674"/>
      <c r="B46" s="674"/>
      <c r="C46" s="674"/>
      <c r="D46" s="674"/>
      <c r="E46" s="670"/>
      <c r="F46" s="670"/>
      <c r="G46" s="670"/>
      <c r="H46" s="670"/>
      <c r="I46" s="60" t="s">
        <v>1250</v>
      </c>
      <c r="J46" s="271">
        <v>5</v>
      </c>
      <c r="K46" s="59" t="s">
        <v>39</v>
      </c>
      <c r="L46" s="670"/>
      <c r="M46" s="674"/>
      <c r="N46" s="674"/>
      <c r="O46" s="808"/>
      <c r="P46" s="807"/>
      <c r="Q46" s="808"/>
      <c r="R46" s="807"/>
      <c r="S46" s="670"/>
    </row>
    <row r="47" spans="1:19">
      <c r="A47" s="795">
        <v>14</v>
      </c>
      <c r="B47" s="797">
        <v>6</v>
      </c>
      <c r="C47" s="797">
        <v>5</v>
      </c>
      <c r="D47" s="797">
        <v>4</v>
      </c>
      <c r="E47" s="788" t="s">
        <v>708</v>
      </c>
      <c r="F47" s="788" t="s">
        <v>720</v>
      </c>
      <c r="G47" s="788" t="s">
        <v>721</v>
      </c>
      <c r="H47" s="795" t="s">
        <v>58</v>
      </c>
      <c r="I47" s="152" t="s">
        <v>59</v>
      </c>
      <c r="J47" s="152">
        <v>1</v>
      </c>
      <c r="K47" s="152" t="s">
        <v>39</v>
      </c>
      <c r="L47" s="788" t="s">
        <v>722</v>
      </c>
      <c r="M47" s="795"/>
      <c r="N47" s="795" t="s">
        <v>63</v>
      </c>
      <c r="O47" s="737"/>
      <c r="P47" s="737">
        <v>65000</v>
      </c>
      <c r="Q47" s="737"/>
      <c r="R47" s="737">
        <v>65000</v>
      </c>
      <c r="S47" s="788" t="s">
        <v>718</v>
      </c>
    </row>
    <row r="48" spans="1:19" ht="30">
      <c r="A48" s="796"/>
      <c r="B48" s="618"/>
      <c r="C48" s="618"/>
      <c r="D48" s="618"/>
      <c r="E48" s="620"/>
      <c r="F48" s="620"/>
      <c r="G48" s="620"/>
      <c r="H48" s="796"/>
      <c r="I48" s="154" t="s">
        <v>723</v>
      </c>
      <c r="J48" s="154">
        <v>52</v>
      </c>
      <c r="K48" s="153" t="s">
        <v>724</v>
      </c>
      <c r="L48" s="620"/>
      <c r="M48" s="796"/>
      <c r="N48" s="796"/>
      <c r="O48" s="738"/>
      <c r="P48" s="738"/>
      <c r="Q48" s="738"/>
      <c r="R48" s="738"/>
      <c r="S48" s="620"/>
    </row>
    <row r="49" spans="1:19">
      <c r="A49" s="788">
        <v>15</v>
      </c>
      <c r="B49" s="641">
        <v>6</v>
      </c>
      <c r="C49" s="641">
        <v>1</v>
      </c>
      <c r="D49" s="641">
        <v>6</v>
      </c>
      <c r="E49" s="788" t="s">
        <v>709</v>
      </c>
      <c r="F49" s="788" t="s">
        <v>728</v>
      </c>
      <c r="G49" s="788" t="s">
        <v>729</v>
      </c>
      <c r="H49" s="788" t="s">
        <v>726</v>
      </c>
      <c r="I49" s="154" t="s">
        <v>47</v>
      </c>
      <c r="J49" s="154">
        <v>1</v>
      </c>
      <c r="K49" s="154" t="s">
        <v>39</v>
      </c>
      <c r="L49" s="788" t="s">
        <v>730</v>
      </c>
      <c r="M49" s="788"/>
      <c r="N49" s="791" t="s">
        <v>63</v>
      </c>
      <c r="O49" s="737"/>
      <c r="P49" s="781">
        <v>40000</v>
      </c>
      <c r="Q49" s="737"/>
      <c r="R49" s="781">
        <v>40000</v>
      </c>
      <c r="S49" s="788" t="s">
        <v>718</v>
      </c>
    </row>
    <row r="50" spans="1:19" ht="30">
      <c r="A50" s="630"/>
      <c r="B50" s="628"/>
      <c r="C50" s="628"/>
      <c r="D50" s="628"/>
      <c r="E50" s="630"/>
      <c r="F50" s="630"/>
      <c r="G50" s="630"/>
      <c r="H50" s="630"/>
      <c r="I50" s="154" t="s">
        <v>48</v>
      </c>
      <c r="J50" s="154">
        <v>200</v>
      </c>
      <c r="K50" s="154" t="s">
        <v>724</v>
      </c>
      <c r="L50" s="630"/>
      <c r="M50" s="630"/>
      <c r="N50" s="791"/>
      <c r="O50" s="628"/>
      <c r="P50" s="789"/>
      <c r="Q50" s="628"/>
      <c r="R50" s="789"/>
      <c r="S50" s="630"/>
    </row>
    <row r="51" spans="1:19">
      <c r="A51" s="630"/>
      <c r="B51" s="628"/>
      <c r="C51" s="628"/>
      <c r="D51" s="628"/>
      <c r="E51" s="630"/>
      <c r="F51" s="630"/>
      <c r="G51" s="630"/>
      <c r="H51" s="630"/>
      <c r="I51" s="154" t="s">
        <v>731</v>
      </c>
      <c r="J51" s="154">
        <v>4</v>
      </c>
      <c r="K51" s="154" t="s">
        <v>39</v>
      </c>
      <c r="L51" s="630"/>
      <c r="M51" s="630"/>
      <c r="N51" s="791"/>
      <c r="O51" s="628"/>
      <c r="P51" s="789"/>
      <c r="Q51" s="628"/>
      <c r="R51" s="789"/>
      <c r="S51" s="630"/>
    </row>
    <row r="52" spans="1:19" ht="30">
      <c r="A52" s="630"/>
      <c r="B52" s="628"/>
      <c r="C52" s="628"/>
      <c r="D52" s="628"/>
      <c r="E52" s="630"/>
      <c r="F52" s="630"/>
      <c r="G52" s="630"/>
      <c r="H52" s="630"/>
      <c r="I52" s="154" t="s">
        <v>112</v>
      </c>
      <c r="J52" s="154">
        <v>50</v>
      </c>
      <c r="K52" s="154" t="s">
        <v>724</v>
      </c>
      <c r="L52" s="630"/>
      <c r="M52" s="630"/>
      <c r="N52" s="791"/>
      <c r="O52" s="628"/>
      <c r="P52" s="789"/>
      <c r="Q52" s="628"/>
      <c r="R52" s="789"/>
      <c r="S52" s="630"/>
    </row>
    <row r="53" spans="1:19">
      <c r="A53" s="630"/>
      <c r="B53" s="628"/>
      <c r="C53" s="628"/>
      <c r="D53" s="628"/>
      <c r="E53" s="630"/>
      <c r="F53" s="630"/>
      <c r="G53" s="630"/>
      <c r="H53" s="630"/>
      <c r="I53" s="154" t="s">
        <v>90</v>
      </c>
      <c r="J53" s="154">
        <v>8</v>
      </c>
      <c r="K53" s="154" t="s">
        <v>724</v>
      </c>
      <c r="L53" s="630"/>
      <c r="M53" s="630"/>
      <c r="N53" s="791"/>
      <c r="O53" s="628"/>
      <c r="P53" s="789"/>
      <c r="Q53" s="628"/>
      <c r="R53" s="789"/>
      <c r="S53" s="630"/>
    </row>
    <row r="54" spans="1:19">
      <c r="A54" s="620"/>
      <c r="B54" s="619"/>
      <c r="C54" s="619"/>
      <c r="D54" s="619"/>
      <c r="E54" s="620"/>
      <c r="F54" s="620"/>
      <c r="G54" s="620"/>
      <c r="H54" s="620"/>
      <c r="I54" s="154" t="s">
        <v>732</v>
      </c>
      <c r="J54" s="154">
        <v>8</v>
      </c>
      <c r="K54" s="154" t="s">
        <v>724</v>
      </c>
      <c r="L54" s="620"/>
      <c r="M54" s="620"/>
      <c r="N54" s="791"/>
      <c r="O54" s="619"/>
      <c r="P54" s="790"/>
      <c r="Q54" s="619"/>
      <c r="R54" s="790"/>
      <c r="S54" s="620"/>
    </row>
    <row r="55" spans="1:19">
      <c r="A55" s="659">
        <v>16</v>
      </c>
      <c r="B55" s="659">
        <v>6</v>
      </c>
      <c r="C55" s="659">
        <v>1</v>
      </c>
      <c r="D55" s="659">
        <v>6</v>
      </c>
      <c r="E55" s="739" t="s">
        <v>710</v>
      </c>
      <c r="F55" s="659" t="s">
        <v>1258</v>
      </c>
      <c r="G55" s="659" t="s">
        <v>1251</v>
      </c>
      <c r="H55" s="659" t="s">
        <v>1252</v>
      </c>
      <c r="I55" s="208" t="s">
        <v>736</v>
      </c>
      <c r="J55" s="154">
        <v>1</v>
      </c>
      <c r="K55" s="154" t="s">
        <v>39</v>
      </c>
      <c r="L55" s="659" t="s">
        <v>737</v>
      </c>
      <c r="M55" s="659"/>
      <c r="N55" s="659" t="s">
        <v>63</v>
      </c>
      <c r="O55" s="792"/>
      <c r="P55" s="793">
        <v>160000</v>
      </c>
      <c r="Q55" s="794"/>
      <c r="R55" s="793">
        <v>160000</v>
      </c>
      <c r="S55" s="659" t="s">
        <v>718</v>
      </c>
    </row>
    <row r="56" spans="1:19" ht="30">
      <c r="A56" s="659"/>
      <c r="B56" s="659"/>
      <c r="C56" s="659"/>
      <c r="D56" s="659"/>
      <c r="E56" s="739"/>
      <c r="F56" s="659"/>
      <c r="G56" s="659"/>
      <c r="H56" s="659"/>
      <c r="I56" s="208" t="s">
        <v>112</v>
      </c>
      <c r="J56" s="154">
        <v>30</v>
      </c>
      <c r="K56" s="154" t="s">
        <v>45</v>
      </c>
      <c r="L56" s="659"/>
      <c r="M56" s="659"/>
      <c r="N56" s="659"/>
      <c r="O56" s="792"/>
      <c r="P56" s="793"/>
      <c r="Q56" s="794"/>
      <c r="R56" s="793"/>
      <c r="S56" s="659"/>
    </row>
    <row r="57" spans="1:19">
      <c r="A57" s="659"/>
      <c r="B57" s="659"/>
      <c r="C57" s="659"/>
      <c r="D57" s="659"/>
      <c r="E57" s="739"/>
      <c r="F57" s="659"/>
      <c r="G57" s="659"/>
      <c r="H57" s="659"/>
      <c r="I57" s="208" t="s">
        <v>90</v>
      </c>
      <c r="J57" s="154">
        <v>10</v>
      </c>
      <c r="K57" s="154" t="s">
        <v>45</v>
      </c>
      <c r="L57" s="659"/>
      <c r="M57" s="659"/>
      <c r="N57" s="659"/>
      <c r="O57" s="792"/>
      <c r="P57" s="793"/>
      <c r="Q57" s="794"/>
      <c r="R57" s="793"/>
      <c r="S57" s="659"/>
    </row>
    <row r="58" spans="1:19">
      <c r="A58" s="659"/>
      <c r="B58" s="659"/>
      <c r="C58" s="659"/>
      <c r="D58" s="659"/>
      <c r="E58" s="739"/>
      <c r="F58" s="659"/>
      <c r="G58" s="659"/>
      <c r="H58" s="659"/>
      <c r="I58" s="208" t="s">
        <v>732</v>
      </c>
      <c r="J58" s="154">
        <v>5</v>
      </c>
      <c r="K58" s="154" t="s">
        <v>45</v>
      </c>
      <c r="L58" s="659"/>
      <c r="M58" s="659"/>
      <c r="N58" s="659"/>
      <c r="O58" s="792"/>
      <c r="P58" s="793"/>
      <c r="Q58" s="794"/>
      <c r="R58" s="793"/>
      <c r="S58" s="659"/>
    </row>
    <row r="59" spans="1:19">
      <c r="A59" s="659"/>
      <c r="B59" s="659"/>
      <c r="C59" s="659"/>
      <c r="D59" s="659"/>
      <c r="E59" s="739"/>
      <c r="F59" s="659"/>
      <c r="G59" s="659"/>
      <c r="H59" s="659"/>
      <c r="I59" s="208" t="s">
        <v>47</v>
      </c>
      <c r="J59" s="154">
        <v>1</v>
      </c>
      <c r="K59" s="154" t="s">
        <v>39</v>
      </c>
      <c r="L59" s="659"/>
      <c r="M59" s="659"/>
      <c r="N59" s="659"/>
      <c r="O59" s="792"/>
      <c r="P59" s="793"/>
      <c r="Q59" s="794"/>
      <c r="R59" s="793"/>
      <c r="S59" s="659"/>
    </row>
    <row r="60" spans="1:19" ht="30">
      <c r="A60" s="659"/>
      <c r="B60" s="659"/>
      <c r="C60" s="659"/>
      <c r="D60" s="659"/>
      <c r="E60" s="739"/>
      <c r="F60" s="659"/>
      <c r="G60" s="659"/>
      <c r="H60" s="659"/>
      <c r="I60" s="208" t="s">
        <v>48</v>
      </c>
      <c r="J60" s="154">
        <v>160</v>
      </c>
      <c r="K60" s="154" t="s">
        <v>45</v>
      </c>
      <c r="L60" s="659"/>
      <c r="M60" s="659"/>
      <c r="N60" s="659"/>
      <c r="O60" s="792"/>
      <c r="P60" s="793"/>
      <c r="Q60" s="794"/>
      <c r="R60" s="793"/>
      <c r="S60" s="659"/>
    </row>
    <row r="61" spans="1:19" ht="30">
      <c r="A61" s="659"/>
      <c r="B61" s="659"/>
      <c r="C61" s="659"/>
      <c r="D61" s="659"/>
      <c r="E61" s="739"/>
      <c r="F61" s="659"/>
      <c r="G61" s="659"/>
      <c r="H61" s="659"/>
      <c r="I61" s="208" t="s">
        <v>204</v>
      </c>
      <c r="J61" s="243">
        <v>1</v>
      </c>
      <c r="K61" s="154" t="s">
        <v>39</v>
      </c>
      <c r="L61" s="659"/>
      <c r="M61" s="659"/>
      <c r="N61" s="659"/>
      <c r="O61" s="792"/>
      <c r="P61" s="793"/>
      <c r="Q61" s="794"/>
      <c r="R61" s="793"/>
      <c r="S61" s="659"/>
    </row>
    <row r="62" spans="1:19" ht="30">
      <c r="A62" s="659"/>
      <c r="B62" s="659"/>
      <c r="C62" s="659"/>
      <c r="D62" s="659"/>
      <c r="E62" s="739"/>
      <c r="F62" s="659"/>
      <c r="G62" s="659"/>
      <c r="H62" s="659"/>
      <c r="I62" s="208" t="s">
        <v>1259</v>
      </c>
      <c r="J62" s="154">
        <v>50</v>
      </c>
      <c r="K62" s="154" t="s">
        <v>45</v>
      </c>
      <c r="L62" s="659"/>
      <c r="M62" s="659"/>
      <c r="N62" s="659"/>
      <c r="O62" s="792"/>
      <c r="P62" s="793"/>
      <c r="Q62" s="794"/>
      <c r="R62" s="793"/>
      <c r="S62" s="659"/>
    </row>
    <row r="63" spans="1:19">
      <c r="A63" s="670">
        <v>17</v>
      </c>
      <c r="B63" s="670">
        <v>6</v>
      </c>
      <c r="C63" s="670">
        <v>1</v>
      </c>
      <c r="D63" s="670">
        <v>6</v>
      </c>
      <c r="E63" s="670" t="s">
        <v>1260</v>
      </c>
      <c r="F63" s="670" t="s">
        <v>1253</v>
      </c>
      <c r="G63" s="670" t="s">
        <v>1254</v>
      </c>
      <c r="H63" s="670" t="s">
        <v>1080</v>
      </c>
      <c r="I63" s="242" t="s">
        <v>47</v>
      </c>
      <c r="J63" s="242">
        <v>1</v>
      </c>
      <c r="K63" s="242" t="s">
        <v>39</v>
      </c>
      <c r="L63" s="670" t="s">
        <v>1012</v>
      </c>
      <c r="M63" s="670"/>
      <c r="N63" s="670" t="s">
        <v>63</v>
      </c>
      <c r="O63" s="669"/>
      <c r="P63" s="784">
        <v>80000</v>
      </c>
      <c r="Q63" s="668"/>
      <c r="R63" s="670">
        <v>80000</v>
      </c>
      <c r="S63" s="670" t="s">
        <v>718</v>
      </c>
    </row>
    <row r="64" spans="1:19" ht="30">
      <c r="A64" s="670"/>
      <c r="B64" s="670"/>
      <c r="C64" s="670"/>
      <c r="D64" s="670"/>
      <c r="E64" s="670"/>
      <c r="F64" s="670"/>
      <c r="G64" s="670"/>
      <c r="H64" s="670"/>
      <c r="I64" s="242" t="s">
        <v>48</v>
      </c>
      <c r="J64" s="242">
        <v>120</v>
      </c>
      <c r="K64" s="242" t="s">
        <v>45</v>
      </c>
      <c r="L64" s="670"/>
      <c r="M64" s="670"/>
      <c r="N64" s="670"/>
      <c r="O64" s="669"/>
      <c r="P64" s="670"/>
      <c r="Q64" s="670"/>
      <c r="R64" s="670"/>
      <c r="S64" s="670"/>
    </row>
    <row r="65" spans="1:19">
      <c r="A65" s="670"/>
      <c r="B65" s="670"/>
      <c r="C65" s="670"/>
      <c r="D65" s="670"/>
      <c r="E65" s="670"/>
      <c r="F65" s="670"/>
      <c r="G65" s="670"/>
      <c r="H65" s="670"/>
      <c r="I65" s="242" t="s">
        <v>1013</v>
      </c>
      <c r="J65" s="242">
        <v>1</v>
      </c>
      <c r="K65" s="242" t="s">
        <v>39</v>
      </c>
      <c r="L65" s="670"/>
      <c r="M65" s="670"/>
      <c r="N65" s="670"/>
      <c r="O65" s="669"/>
      <c r="P65" s="670"/>
      <c r="Q65" s="670"/>
      <c r="R65" s="670"/>
      <c r="S65" s="670"/>
    </row>
    <row r="66" spans="1:19">
      <c r="A66" s="670">
        <v>18</v>
      </c>
      <c r="B66" s="670">
        <v>6</v>
      </c>
      <c r="C66" s="670">
        <v>1</v>
      </c>
      <c r="D66" s="670">
        <v>6</v>
      </c>
      <c r="E66" s="670" t="s">
        <v>1261</v>
      </c>
      <c r="F66" s="670" t="s">
        <v>387</v>
      </c>
      <c r="G66" s="670" t="s">
        <v>1255</v>
      </c>
      <c r="H66" s="670" t="s">
        <v>1080</v>
      </c>
      <c r="I66" s="242" t="s">
        <v>47</v>
      </c>
      <c r="J66" s="242">
        <v>1</v>
      </c>
      <c r="K66" s="242" t="s">
        <v>39</v>
      </c>
      <c r="L66" s="670" t="s">
        <v>1012</v>
      </c>
      <c r="M66" s="670"/>
      <c r="N66" s="670" t="s">
        <v>63</v>
      </c>
      <c r="O66" s="669"/>
      <c r="P66" s="784">
        <v>80000</v>
      </c>
      <c r="Q66" s="668"/>
      <c r="R66" s="784">
        <v>80000</v>
      </c>
      <c r="S66" s="670" t="s">
        <v>718</v>
      </c>
    </row>
    <row r="67" spans="1:19" ht="30">
      <c r="A67" s="670"/>
      <c r="B67" s="670"/>
      <c r="C67" s="670"/>
      <c r="D67" s="670"/>
      <c r="E67" s="670"/>
      <c r="F67" s="670"/>
      <c r="G67" s="670"/>
      <c r="H67" s="670"/>
      <c r="I67" s="242" t="s">
        <v>48</v>
      </c>
      <c r="J67" s="242">
        <v>100</v>
      </c>
      <c r="K67" s="242" t="s">
        <v>45</v>
      </c>
      <c r="L67" s="670"/>
      <c r="M67" s="670"/>
      <c r="N67" s="670"/>
      <c r="O67" s="669"/>
      <c r="P67" s="670"/>
      <c r="Q67" s="670"/>
      <c r="R67" s="670"/>
      <c r="S67" s="670"/>
    </row>
    <row r="68" spans="1:19">
      <c r="A68" s="670"/>
      <c r="B68" s="670"/>
      <c r="C68" s="670"/>
      <c r="D68" s="670"/>
      <c r="E68" s="670"/>
      <c r="F68" s="670"/>
      <c r="G68" s="670"/>
      <c r="H68" s="670"/>
      <c r="I68" s="242" t="s">
        <v>1013</v>
      </c>
      <c r="J68" s="242">
        <v>1</v>
      </c>
      <c r="K68" s="242" t="s">
        <v>39</v>
      </c>
      <c r="L68" s="670"/>
      <c r="M68" s="670"/>
      <c r="N68" s="670"/>
      <c r="O68" s="669"/>
      <c r="P68" s="670"/>
      <c r="Q68" s="670"/>
      <c r="R68" s="670"/>
      <c r="S68" s="670"/>
    </row>
    <row r="69" spans="1:19" ht="60" customHeight="1">
      <c r="A69" s="641">
        <v>19</v>
      </c>
      <c r="B69" s="641">
        <v>1</v>
      </c>
      <c r="C69" s="641">
        <v>1</v>
      </c>
      <c r="D69" s="641">
        <v>6</v>
      </c>
      <c r="E69" s="785" t="s">
        <v>1256</v>
      </c>
      <c r="F69" s="641" t="s">
        <v>1262</v>
      </c>
      <c r="G69" s="641" t="s">
        <v>1263</v>
      </c>
      <c r="H69" s="777" t="s">
        <v>1008</v>
      </c>
      <c r="I69" s="208" t="s">
        <v>318</v>
      </c>
      <c r="J69" s="154">
        <v>1</v>
      </c>
      <c r="K69" s="207" t="s">
        <v>39</v>
      </c>
      <c r="L69" s="641" t="s">
        <v>1083</v>
      </c>
      <c r="M69" s="641"/>
      <c r="N69" s="641" t="s">
        <v>63</v>
      </c>
      <c r="O69" s="737"/>
      <c r="P69" s="781">
        <v>120000</v>
      </c>
      <c r="Q69" s="737"/>
      <c r="R69" s="782">
        <v>120000</v>
      </c>
      <c r="S69" s="641" t="s">
        <v>718</v>
      </c>
    </row>
    <row r="70" spans="1:19" ht="60" customHeight="1">
      <c r="A70" s="628"/>
      <c r="B70" s="628"/>
      <c r="C70" s="628"/>
      <c r="D70" s="628"/>
      <c r="E70" s="786"/>
      <c r="F70" s="628"/>
      <c r="G70" s="628"/>
      <c r="H70" s="778"/>
      <c r="I70" s="208" t="s">
        <v>741</v>
      </c>
      <c r="J70" s="154">
        <v>50</v>
      </c>
      <c r="K70" s="207" t="s">
        <v>45</v>
      </c>
      <c r="L70" s="628"/>
      <c r="M70" s="628"/>
      <c r="N70" s="628"/>
      <c r="O70" s="780"/>
      <c r="P70" s="628"/>
      <c r="Q70" s="780"/>
      <c r="R70" s="783"/>
      <c r="S70" s="628"/>
    </row>
    <row r="71" spans="1:19" ht="60" customHeight="1">
      <c r="A71" s="619"/>
      <c r="B71" s="619"/>
      <c r="C71" s="619"/>
      <c r="D71" s="619"/>
      <c r="E71" s="787"/>
      <c r="F71" s="619"/>
      <c r="G71" s="619"/>
      <c r="H71" s="779"/>
      <c r="I71" s="154" t="s">
        <v>1009</v>
      </c>
      <c r="J71" s="154">
        <v>1</v>
      </c>
      <c r="K71" s="207" t="s">
        <v>39</v>
      </c>
      <c r="L71" s="619"/>
      <c r="M71" s="619"/>
      <c r="N71" s="619"/>
      <c r="O71" s="738"/>
      <c r="P71" s="619"/>
      <c r="Q71" s="738"/>
      <c r="R71" s="779"/>
      <c r="S71" s="619"/>
    </row>
    <row r="73" spans="1:19">
      <c r="P73" s="664"/>
      <c r="Q73" s="555" t="s">
        <v>30</v>
      </c>
      <c r="R73" s="555"/>
      <c r="S73" s="555"/>
    </row>
    <row r="74" spans="1:19">
      <c r="P74" s="665"/>
      <c r="Q74" s="555" t="s">
        <v>31</v>
      </c>
      <c r="R74" s="555" t="s">
        <v>32</v>
      </c>
      <c r="S74" s="555"/>
    </row>
    <row r="75" spans="1:19">
      <c r="P75" s="666"/>
      <c r="Q75" s="555"/>
      <c r="R75" s="32">
        <v>2024</v>
      </c>
      <c r="S75" s="32">
        <v>2025</v>
      </c>
    </row>
    <row r="76" spans="1:19">
      <c r="P76" s="16" t="s">
        <v>101</v>
      </c>
      <c r="Q76" s="33">
        <v>19</v>
      </c>
      <c r="R76" s="70">
        <f>Q6+Q9+Q11+Q13+Q19+Q25+Q28+Q31+Q34+Q35</f>
        <v>1100000</v>
      </c>
      <c r="S76" s="88">
        <f>R69+R66+R63+R55+R49+R47+R43+R41+R38</f>
        <v>800000</v>
      </c>
    </row>
  </sheetData>
  <mergeCells count="310">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8"/>
    <mergeCell ref="B6:B8"/>
    <mergeCell ref="C6:C8"/>
    <mergeCell ref="D6:D8"/>
    <mergeCell ref="E6:E8"/>
    <mergeCell ref="O6:O8"/>
    <mergeCell ref="P6:P8"/>
    <mergeCell ref="Q6:Q8"/>
    <mergeCell ref="R6:R8"/>
    <mergeCell ref="S6:S8"/>
    <mergeCell ref="F6:F8"/>
    <mergeCell ref="G6:G8"/>
    <mergeCell ref="H6:H8"/>
    <mergeCell ref="L6:L8"/>
    <mergeCell ref="M6:M8"/>
    <mergeCell ref="N6:N8"/>
    <mergeCell ref="P9:P10"/>
    <mergeCell ref="Q9:Q10"/>
    <mergeCell ref="R9:R10"/>
    <mergeCell ref="S9:S10"/>
    <mergeCell ref="N9:N10"/>
    <mergeCell ref="O9:O10"/>
    <mergeCell ref="S13:S18"/>
    <mergeCell ref="P11:P12"/>
    <mergeCell ref="Q11:Q12"/>
    <mergeCell ref="R11:R12"/>
    <mergeCell ref="S11:S12"/>
    <mergeCell ref="N13:N18"/>
    <mergeCell ref="O13:O18"/>
    <mergeCell ref="A9:A10"/>
    <mergeCell ref="B9:B10"/>
    <mergeCell ref="C9:C10"/>
    <mergeCell ref="D9:D10"/>
    <mergeCell ref="E9:E10"/>
    <mergeCell ref="F9:F10"/>
    <mergeCell ref="O11:O12"/>
    <mergeCell ref="A11:A12"/>
    <mergeCell ref="B11:B12"/>
    <mergeCell ref="C11:C12"/>
    <mergeCell ref="D11:D12"/>
    <mergeCell ref="E11:E12"/>
    <mergeCell ref="G9:G10"/>
    <mergeCell ref="H9:H10"/>
    <mergeCell ref="L9:L10"/>
    <mergeCell ref="M9:M10"/>
    <mergeCell ref="F11:F12"/>
    <mergeCell ref="G11:G12"/>
    <mergeCell ref="H11:H12"/>
    <mergeCell ref="L11:L12"/>
    <mergeCell ref="M11:M12"/>
    <mergeCell ref="N11:N12"/>
    <mergeCell ref="P13:P18"/>
    <mergeCell ref="Q13:Q18"/>
    <mergeCell ref="R13:R18"/>
    <mergeCell ref="A13:A18"/>
    <mergeCell ref="B13:B18"/>
    <mergeCell ref="C13:C18"/>
    <mergeCell ref="D13:D18"/>
    <mergeCell ref="E13:E18"/>
    <mergeCell ref="F13:F18"/>
    <mergeCell ref="O19:O24"/>
    <mergeCell ref="A19:A24"/>
    <mergeCell ref="B19:B24"/>
    <mergeCell ref="C19:C24"/>
    <mergeCell ref="D19:D24"/>
    <mergeCell ref="E19:E24"/>
    <mergeCell ref="G13:G18"/>
    <mergeCell ref="H13:H18"/>
    <mergeCell ref="L13:L18"/>
    <mergeCell ref="M13:M18"/>
    <mergeCell ref="F19:F24"/>
    <mergeCell ref="G19:G24"/>
    <mergeCell ref="H19:H24"/>
    <mergeCell ref="L19:L24"/>
    <mergeCell ref="M19:M24"/>
    <mergeCell ref="N19:N24"/>
    <mergeCell ref="P19:P24"/>
    <mergeCell ref="Q19:Q24"/>
    <mergeCell ref="R19:R24"/>
    <mergeCell ref="S31:S33"/>
    <mergeCell ref="A28:A30"/>
    <mergeCell ref="B28:B30"/>
    <mergeCell ref="C28:C30"/>
    <mergeCell ref="D28:D30"/>
    <mergeCell ref="E28:E30"/>
    <mergeCell ref="G25:G27"/>
    <mergeCell ref="H25:H27"/>
    <mergeCell ref="L25:L27"/>
    <mergeCell ref="M25:M27"/>
    <mergeCell ref="N25:N27"/>
    <mergeCell ref="O25:O27"/>
    <mergeCell ref="A25:A27"/>
    <mergeCell ref="B25:B27"/>
    <mergeCell ref="C25:C27"/>
    <mergeCell ref="D25:D27"/>
    <mergeCell ref="E25:E27"/>
    <mergeCell ref="F25:F27"/>
    <mergeCell ref="S19:S24"/>
    <mergeCell ref="O28:O30"/>
    <mergeCell ref="P28:P30"/>
    <mergeCell ref="Q28:Q30"/>
    <mergeCell ref="R28:R30"/>
    <mergeCell ref="S28:S30"/>
    <mergeCell ref="S25:S27"/>
    <mergeCell ref="F28:F30"/>
    <mergeCell ref="G28:G30"/>
    <mergeCell ref="H28:H30"/>
    <mergeCell ref="L28:L30"/>
    <mergeCell ref="M28:M30"/>
    <mergeCell ref="N28:N30"/>
    <mergeCell ref="P25:P27"/>
    <mergeCell ref="Q25:Q27"/>
    <mergeCell ref="R25:R27"/>
    <mergeCell ref="A31:A33"/>
    <mergeCell ref="B31:B33"/>
    <mergeCell ref="C31:C33"/>
    <mergeCell ref="D31:D33"/>
    <mergeCell ref="E31:E33"/>
    <mergeCell ref="F31:F33"/>
    <mergeCell ref="P35:P37"/>
    <mergeCell ref="Q35:Q37"/>
    <mergeCell ref="R35:R37"/>
    <mergeCell ref="P31:P33"/>
    <mergeCell ref="Q31:Q33"/>
    <mergeCell ref="R31:R33"/>
    <mergeCell ref="G31:G33"/>
    <mergeCell ref="H31:H33"/>
    <mergeCell ref="L31:L33"/>
    <mergeCell ref="M31:M33"/>
    <mergeCell ref="N31:N33"/>
    <mergeCell ref="O31:O33"/>
    <mergeCell ref="S35:S37"/>
    <mergeCell ref="A38:A40"/>
    <mergeCell ref="B38:B40"/>
    <mergeCell ref="C38:C40"/>
    <mergeCell ref="D38:D40"/>
    <mergeCell ref="E38:E40"/>
    <mergeCell ref="G35:G37"/>
    <mergeCell ref="H35:H37"/>
    <mergeCell ref="L35:L37"/>
    <mergeCell ref="M35:M37"/>
    <mergeCell ref="N35:N37"/>
    <mergeCell ref="O35:O37"/>
    <mergeCell ref="A35:A37"/>
    <mergeCell ref="B35:B37"/>
    <mergeCell ref="C35:C37"/>
    <mergeCell ref="D35:D37"/>
    <mergeCell ref="E35:E37"/>
    <mergeCell ref="F35:F37"/>
    <mergeCell ref="O38:O40"/>
    <mergeCell ref="P38:P40"/>
    <mergeCell ref="Q38:Q40"/>
    <mergeCell ref="R38:R40"/>
    <mergeCell ref="S38:S40"/>
    <mergeCell ref="F38:F40"/>
    <mergeCell ref="G38:G40"/>
    <mergeCell ref="H38:H40"/>
    <mergeCell ref="L38:L40"/>
    <mergeCell ref="M38:M40"/>
    <mergeCell ref="N38:N40"/>
    <mergeCell ref="S47:S48"/>
    <mergeCell ref="P41:P42"/>
    <mergeCell ref="Q41:Q42"/>
    <mergeCell ref="R41:R42"/>
    <mergeCell ref="S41:S42"/>
    <mergeCell ref="N41:N42"/>
    <mergeCell ref="O41:O42"/>
    <mergeCell ref="R43:R46"/>
    <mergeCell ref="S43:S46"/>
    <mergeCell ref="N43:N46"/>
    <mergeCell ref="O43:O46"/>
    <mergeCell ref="P43:P46"/>
    <mergeCell ref="Q43:Q46"/>
    <mergeCell ref="N47:N48"/>
    <mergeCell ref="O47:O48"/>
    <mergeCell ref="P47:P48"/>
    <mergeCell ref="A43:A46"/>
    <mergeCell ref="B43:B46"/>
    <mergeCell ref="C43:C46"/>
    <mergeCell ref="D43:D46"/>
    <mergeCell ref="E43:E46"/>
    <mergeCell ref="G41:G42"/>
    <mergeCell ref="H41:H42"/>
    <mergeCell ref="L41:L42"/>
    <mergeCell ref="M41:M42"/>
    <mergeCell ref="A41:A42"/>
    <mergeCell ref="B41:B42"/>
    <mergeCell ref="C41:C42"/>
    <mergeCell ref="D41:D42"/>
    <mergeCell ref="E41:E42"/>
    <mergeCell ref="F41:F42"/>
    <mergeCell ref="F43:F46"/>
    <mergeCell ref="G43:G46"/>
    <mergeCell ref="H43:H46"/>
    <mergeCell ref="I43:I45"/>
    <mergeCell ref="J43:J45"/>
    <mergeCell ref="K43:K45"/>
    <mergeCell ref="D47:D48"/>
    <mergeCell ref="E47:E48"/>
    <mergeCell ref="F47:F48"/>
    <mergeCell ref="G47:G48"/>
    <mergeCell ref="L43:L46"/>
    <mergeCell ref="M43:M46"/>
    <mergeCell ref="H47:H48"/>
    <mergeCell ref="L47:L48"/>
    <mergeCell ref="M47:M48"/>
    <mergeCell ref="Q47:Q48"/>
    <mergeCell ref="R47:R48"/>
    <mergeCell ref="S63:S65"/>
    <mergeCell ref="A55:A62"/>
    <mergeCell ref="B55:B62"/>
    <mergeCell ref="C55:C62"/>
    <mergeCell ref="D55:D62"/>
    <mergeCell ref="E55:E62"/>
    <mergeCell ref="G49:G54"/>
    <mergeCell ref="H49:H54"/>
    <mergeCell ref="L49:L54"/>
    <mergeCell ref="M49:M54"/>
    <mergeCell ref="N49:N54"/>
    <mergeCell ref="O49:O54"/>
    <mergeCell ref="O55:O62"/>
    <mergeCell ref="P55:P62"/>
    <mergeCell ref="Q55:Q62"/>
    <mergeCell ref="R55:R62"/>
    <mergeCell ref="S55:S62"/>
    <mergeCell ref="A49:A54"/>
    <mergeCell ref="B49:B54"/>
    <mergeCell ref="A47:A48"/>
    <mergeCell ref="B47:B48"/>
    <mergeCell ref="C47:C48"/>
    <mergeCell ref="C49:C54"/>
    <mergeCell ref="D49:D54"/>
    <mergeCell ref="E49:E54"/>
    <mergeCell ref="F49:F54"/>
    <mergeCell ref="S49:S54"/>
    <mergeCell ref="F55:F62"/>
    <mergeCell ref="G55:G62"/>
    <mergeCell ref="H55:H62"/>
    <mergeCell ref="L55:L62"/>
    <mergeCell ref="M55:M62"/>
    <mergeCell ref="N55:N62"/>
    <mergeCell ref="P49:P54"/>
    <mergeCell ref="Q49:Q54"/>
    <mergeCell ref="R49:R54"/>
    <mergeCell ref="P63:P65"/>
    <mergeCell ref="Q63:Q65"/>
    <mergeCell ref="R63:R65"/>
    <mergeCell ref="G63:G65"/>
    <mergeCell ref="H63:H65"/>
    <mergeCell ref="L63:L65"/>
    <mergeCell ref="M63:M65"/>
    <mergeCell ref="N63:N65"/>
    <mergeCell ref="O63:O65"/>
    <mergeCell ref="A63:A65"/>
    <mergeCell ref="B63:B65"/>
    <mergeCell ref="C63:C65"/>
    <mergeCell ref="D63:D65"/>
    <mergeCell ref="E63:E65"/>
    <mergeCell ref="F63:F65"/>
    <mergeCell ref="L66:L68"/>
    <mergeCell ref="M66:M68"/>
    <mergeCell ref="N66:N68"/>
    <mergeCell ref="S66:S68"/>
    <mergeCell ref="A69:A71"/>
    <mergeCell ref="B69:B71"/>
    <mergeCell ref="C69:C71"/>
    <mergeCell ref="D69:D71"/>
    <mergeCell ref="E69:E71"/>
    <mergeCell ref="F69:F71"/>
    <mergeCell ref="F66:F68"/>
    <mergeCell ref="G66:G68"/>
    <mergeCell ref="H66:H68"/>
    <mergeCell ref="A66:A68"/>
    <mergeCell ref="B66:B68"/>
    <mergeCell ref="C66:C68"/>
    <mergeCell ref="D66:D68"/>
    <mergeCell ref="E66:E68"/>
    <mergeCell ref="O66:O68"/>
    <mergeCell ref="P66:P68"/>
    <mergeCell ref="Q66:Q68"/>
    <mergeCell ref="R66:R68"/>
    <mergeCell ref="P73:P75"/>
    <mergeCell ref="Q73:S73"/>
    <mergeCell ref="Q74:Q75"/>
    <mergeCell ref="R74:S74"/>
    <mergeCell ref="G69:G71"/>
    <mergeCell ref="H69:H71"/>
    <mergeCell ref="L69:L71"/>
    <mergeCell ref="M69:M71"/>
    <mergeCell ref="N69:N71"/>
    <mergeCell ref="O69:O71"/>
    <mergeCell ref="P69:P71"/>
    <mergeCell ref="Q69:Q71"/>
    <mergeCell ref="R69:R71"/>
    <mergeCell ref="S69:S7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DAD71-F9FE-4684-BDE5-B8773EF7CCD1}">
  <dimension ref="A1:U35"/>
  <sheetViews>
    <sheetView topLeftCell="E3" zoomScale="70" zoomScaleNormal="70" workbookViewId="0">
      <selection activeCell="R29" sqref="Q6:R30"/>
    </sheetView>
  </sheetViews>
  <sheetFormatPr defaultColWidth="9.140625" defaultRowHeight="15"/>
  <cols>
    <col min="1" max="1" width="5.28515625" style="23" customWidth="1"/>
    <col min="2" max="2" width="9.140625" style="21"/>
    <col min="3" max="4" width="9.140625" style="21" customWidth="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21" ht="18.75">
      <c r="A1" s="20" t="s">
        <v>1302</v>
      </c>
      <c r="E1" s="22"/>
      <c r="F1" s="22"/>
      <c r="L1" s="23"/>
      <c r="O1" s="24"/>
      <c r="P1" s="25"/>
      <c r="Q1" s="137"/>
      <c r="R1" s="137"/>
      <c r="S1" s="137"/>
    </row>
    <row r="2" spans="1:21">
      <c r="A2" s="71"/>
      <c r="E2" s="22"/>
      <c r="F2" s="22"/>
      <c r="L2" s="589"/>
      <c r="M2" s="589"/>
      <c r="N2" s="589"/>
      <c r="O2" s="589"/>
      <c r="P2" s="589"/>
      <c r="Q2" s="589"/>
      <c r="R2" s="589"/>
      <c r="S2" s="589"/>
    </row>
    <row r="3" spans="1:21" ht="45.75" customHeight="1">
      <c r="A3" s="887" t="s">
        <v>0</v>
      </c>
      <c r="B3" s="886" t="s">
        <v>1</v>
      </c>
      <c r="C3" s="886" t="s">
        <v>2</v>
      </c>
      <c r="D3" s="886" t="s">
        <v>3</v>
      </c>
      <c r="E3" s="890" t="s">
        <v>4</v>
      </c>
      <c r="F3" s="890" t="s">
        <v>33</v>
      </c>
      <c r="G3" s="887" t="s">
        <v>34</v>
      </c>
      <c r="H3" s="886" t="s">
        <v>5</v>
      </c>
      <c r="I3" s="886" t="s">
        <v>6</v>
      </c>
      <c r="J3" s="886"/>
      <c r="K3" s="886"/>
      <c r="L3" s="887" t="s">
        <v>7</v>
      </c>
      <c r="M3" s="886" t="s">
        <v>8</v>
      </c>
      <c r="N3" s="888"/>
      <c r="O3" s="889" t="s">
        <v>9</v>
      </c>
      <c r="P3" s="889"/>
      <c r="Q3" s="889" t="s">
        <v>10</v>
      </c>
      <c r="R3" s="889"/>
      <c r="S3" s="887" t="s">
        <v>11</v>
      </c>
    </row>
    <row r="4" spans="1:21">
      <c r="A4" s="887"/>
      <c r="B4" s="886"/>
      <c r="C4" s="886"/>
      <c r="D4" s="886"/>
      <c r="E4" s="890"/>
      <c r="F4" s="890"/>
      <c r="G4" s="887"/>
      <c r="H4" s="886"/>
      <c r="I4" s="128" t="s">
        <v>37</v>
      </c>
      <c r="J4" s="128" t="s">
        <v>35</v>
      </c>
      <c r="K4" s="128" t="s">
        <v>70</v>
      </c>
      <c r="L4" s="887"/>
      <c r="M4" s="128">
        <v>2024</v>
      </c>
      <c r="N4" s="128">
        <v>2025</v>
      </c>
      <c r="O4" s="131">
        <v>2024</v>
      </c>
      <c r="P4" s="131">
        <v>2025</v>
      </c>
      <c r="Q4" s="131">
        <v>2024</v>
      </c>
      <c r="R4" s="131">
        <v>2025</v>
      </c>
      <c r="S4" s="887"/>
    </row>
    <row r="5" spans="1:21">
      <c r="A5" s="127" t="s">
        <v>12</v>
      </c>
      <c r="B5" s="128" t="s">
        <v>13</v>
      </c>
      <c r="C5" s="128" t="s">
        <v>14</v>
      </c>
      <c r="D5" s="128" t="s">
        <v>15</v>
      </c>
      <c r="E5" s="129" t="s">
        <v>16</v>
      </c>
      <c r="F5" s="129" t="s">
        <v>17</v>
      </c>
      <c r="G5" s="127" t="s">
        <v>18</v>
      </c>
      <c r="H5" s="127" t="s">
        <v>19</v>
      </c>
      <c r="I5" s="128" t="s">
        <v>20</v>
      </c>
      <c r="J5" s="128" t="s">
        <v>21</v>
      </c>
      <c r="K5" s="128" t="s">
        <v>22</v>
      </c>
      <c r="L5" s="127" t="s">
        <v>23</v>
      </c>
      <c r="M5" s="128" t="s">
        <v>24</v>
      </c>
      <c r="N5" s="128" t="s">
        <v>25</v>
      </c>
      <c r="O5" s="130" t="s">
        <v>26</v>
      </c>
      <c r="P5" s="130" t="s">
        <v>27</v>
      </c>
      <c r="Q5" s="130" t="s">
        <v>36</v>
      </c>
      <c r="R5" s="130" t="s">
        <v>28</v>
      </c>
      <c r="S5" s="127" t="s">
        <v>29</v>
      </c>
    </row>
    <row r="6" spans="1:21" s="80" customFormat="1" ht="67.900000000000006" customHeight="1">
      <c r="A6" s="642" t="s">
        <v>200</v>
      </c>
      <c r="B6" s="875">
        <v>6</v>
      </c>
      <c r="C6" s="884">
        <v>5</v>
      </c>
      <c r="D6" s="875">
        <v>4</v>
      </c>
      <c r="E6" s="642" t="s">
        <v>410</v>
      </c>
      <c r="F6" s="642" t="s">
        <v>411</v>
      </c>
      <c r="G6" s="642" t="s">
        <v>412</v>
      </c>
      <c r="H6" s="644" t="s">
        <v>413</v>
      </c>
      <c r="I6" s="60" t="s">
        <v>414</v>
      </c>
      <c r="J6" s="7">
        <v>1</v>
      </c>
      <c r="K6" s="7" t="s">
        <v>57</v>
      </c>
      <c r="L6" s="642" t="s">
        <v>415</v>
      </c>
      <c r="M6" s="657" t="s">
        <v>63</v>
      </c>
      <c r="N6" s="646" t="s">
        <v>216</v>
      </c>
      <c r="O6" s="655">
        <v>50000</v>
      </c>
      <c r="P6" s="655">
        <v>0</v>
      </c>
      <c r="Q6" s="655">
        <v>50000</v>
      </c>
      <c r="R6" s="655">
        <v>0</v>
      </c>
      <c r="S6" s="642" t="s">
        <v>416</v>
      </c>
    </row>
    <row r="7" spans="1:21" s="80" customFormat="1" ht="67.900000000000006" customHeight="1">
      <c r="A7" s="643"/>
      <c r="B7" s="876"/>
      <c r="C7" s="885"/>
      <c r="D7" s="876"/>
      <c r="E7" s="643"/>
      <c r="F7" s="643"/>
      <c r="G7" s="643"/>
      <c r="H7" s="645"/>
      <c r="I7" s="60" t="s">
        <v>417</v>
      </c>
      <c r="J7" s="7">
        <v>45</v>
      </c>
      <c r="K7" s="7" t="s">
        <v>45</v>
      </c>
      <c r="L7" s="643"/>
      <c r="M7" s="657"/>
      <c r="N7" s="648"/>
      <c r="O7" s="656"/>
      <c r="P7" s="656"/>
      <c r="Q7" s="656"/>
      <c r="R7" s="656"/>
      <c r="S7" s="643"/>
    </row>
    <row r="8" spans="1:21" ht="81.599999999999994" customHeight="1">
      <c r="A8" s="640" t="s">
        <v>320</v>
      </c>
      <c r="B8" s="864">
        <v>2</v>
      </c>
      <c r="C8" s="864">
        <v>1</v>
      </c>
      <c r="D8" s="864">
        <v>6</v>
      </c>
      <c r="E8" s="856" t="s">
        <v>418</v>
      </c>
      <c r="F8" s="856" t="s">
        <v>419</v>
      </c>
      <c r="G8" s="883" t="s">
        <v>420</v>
      </c>
      <c r="H8" s="864" t="s">
        <v>421</v>
      </c>
      <c r="I8" s="7" t="s">
        <v>44</v>
      </c>
      <c r="J8" s="13">
        <v>1</v>
      </c>
      <c r="K8" s="132" t="s">
        <v>39</v>
      </c>
      <c r="L8" s="864" t="s">
        <v>422</v>
      </c>
      <c r="M8" s="657" t="s">
        <v>313</v>
      </c>
      <c r="N8" s="657" t="s">
        <v>216</v>
      </c>
      <c r="O8" s="853">
        <v>8000</v>
      </c>
      <c r="P8" s="865">
        <v>0</v>
      </c>
      <c r="Q8" s="853">
        <v>8000</v>
      </c>
      <c r="R8" s="865">
        <v>0</v>
      </c>
      <c r="S8" s="856" t="s">
        <v>416</v>
      </c>
    </row>
    <row r="9" spans="1:21" ht="81.599999999999994" customHeight="1">
      <c r="A9" s="640"/>
      <c r="B9" s="864"/>
      <c r="C9" s="864"/>
      <c r="D9" s="864"/>
      <c r="E9" s="856"/>
      <c r="F9" s="856"/>
      <c r="G9" s="883"/>
      <c r="H9" s="864"/>
      <c r="I9" s="7" t="s">
        <v>100</v>
      </c>
      <c r="J9" s="13" t="s">
        <v>423</v>
      </c>
      <c r="K9" s="93" t="s">
        <v>45</v>
      </c>
      <c r="L9" s="864"/>
      <c r="M9" s="657"/>
      <c r="N9" s="657"/>
      <c r="O9" s="853"/>
      <c r="P9" s="865"/>
      <c r="Q9" s="853"/>
      <c r="R9" s="865"/>
      <c r="S9" s="856"/>
    </row>
    <row r="10" spans="1:21" s="134" customFormat="1" ht="81.599999999999994" customHeight="1">
      <c r="A10" s="640"/>
      <c r="B10" s="864"/>
      <c r="C10" s="864"/>
      <c r="D10" s="864"/>
      <c r="E10" s="856"/>
      <c r="F10" s="856"/>
      <c r="G10" s="883"/>
      <c r="H10" s="864"/>
      <c r="I10" s="93" t="s">
        <v>988</v>
      </c>
      <c r="J10" s="93">
        <v>6</v>
      </c>
      <c r="K10" s="93" t="s">
        <v>45</v>
      </c>
      <c r="L10" s="864"/>
      <c r="M10" s="657"/>
      <c r="N10" s="657"/>
      <c r="O10" s="853"/>
      <c r="P10" s="865"/>
      <c r="Q10" s="853"/>
      <c r="R10" s="865"/>
      <c r="S10" s="856"/>
      <c r="T10" s="21"/>
      <c r="U10" s="21"/>
    </row>
    <row r="11" spans="1:21" ht="72.599999999999994" customHeight="1">
      <c r="A11" s="642" t="s">
        <v>217</v>
      </c>
      <c r="B11" s="854">
        <v>2</v>
      </c>
      <c r="C11" s="854">
        <v>1</v>
      </c>
      <c r="D11" s="854">
        <v>6</v>
      </c>
      <c r="E11" s="854" t="s">
        <v>424</v>
      </c>
      <c r="F11" s="880" t="s">
        <v>425</v>
      </c>
      <c r="G11" s="877" t="s">
        <v>426</v>
      </c>
      <c r="H11" s="854" t="s">
        <v>421</v>
      </c>
      <c r="I11" s="7" t="s">
        <v>44</v>
      </c>
      <c r="J11" s="13">
        <v>1</v>
      </c>
      <c r="K11" s="132" t="s">
        <v>39</v>
      </c>
      <c r="L11" s="854" t="s">
        <v>427</v>
      </c>
      <c r="M11" s="646" t="s">
        <v>313</v>
      </c>
      <c r="N11" s="646" t="s">
        <v>216</v>
      </c>
      <c r="O11" s="649">
        <v>10800</v>
      </c>
      <c r="P11" s="655">
        <v>0</v>
      </c>
      <c r="Q11" s="649">
        <v>10800</v>
      </c>
      <c r="R11" s="655">
        <v>0</v>
      </c>
      <c r="S11" s="652" t="s">
        <v>416</v>
      </c>
    </row>
    <row r="12" spans="1:21" ht="72.599999999999994" customHeight="1">
      <c r="A12" s="762"/>
      <c r="B12" s="860"/>
      <c r="C12" s="860"/>
      <c r="D12" s="860"/>
      <c r="E12" s="860"/>
      <c r="F12" s="881"/>
      <c r="G12" s="878"/>
      <c r="H12" s="860"/>
      <c r="I12" s="7" t="s">
        <v>100</v>
      </c>
      <c r="J12" s="13" t="s">
        <v>423</v>
      </c>
      <c r="K12" s="93" t="s">
        <v>45</v>
      </c>
      <c r="L12" s="860"/>
      <c r="M12" s="647"/>
      <c r="N12" s="647"/>
      <c r="O12" s="650"/>
      <c r="P12" s="766"/>
      <c r="Q12" s="650"/>
      <c r="R12" s="766"/>
      <c r="S12" s="653"/>
    </row>
    <row r="13" spans="1:21" ht="132.6" customHeight="1">
      <c r="A13" s="643"/>
      <c r="B13" s="855"/>
      <c r="C13" s="855"/>
      <c r="D13" s="855"/>
      <c r="E13" s="855"/>
      <c r="F13" s="882"/>
      <c r="G13" s="879"/>
      <c r="H13" s="855"/>
      <c r="I13" s="93" t="s">
        <v>988</v>
      </c>
      <c r="J13" s="93">
        <v>6</v>
      </c>
      <c r="K13" s="93" t="s">
        <v>45</v>
      </c>
      <c r="L13" s="855"/>
      <c r="M13" s="648"/>
      <c r="N13" s="648"/>
      <c r="O13" s="651"/>
      <c r="P13" s="656"/>
      <c r="Q13" s="651"/>
      <c r="R13" s="656"/>
      <c r="S13" s="654"/>
    </row>
    <row r="14" spans="1:21" ht="54" customHeight="1">
      <c r="A14" s="642" t="s">
        <v>223</v>
      </c>
      <c r="B14" s="646">
        <v>5</v>
      </c>
      <c r="C14" s="646">
        <v>1</v>
      </c>
      <c r="D14" s="646">
        <v>6</v>
      </c>
      <c r="E14" s="652" t="s">
        <v>428</v>
      </c>
      <c r="F14" s="875" t="s">
        <v>429</v>
      </c>
      <c r="G14" s="652" t="s">
        <v>430</v>
      </c>
      <c r="H14" s="644" t="s">
        <v>413</v>
      </c>
      <c r="I14" s="60" t="s">
        <v>414</v>
      </c>
      <c r="J14" s="7">
        <v>1</v>
      </c>
      <c r="K14" s="7" t="s">
        <v>57</v>
      </c>
      <c r="L14" s="854" t="s">
        <v>431</v>
      </c>
      <c r="M14" s="646" t="s">
        <v>313</v>
      </c>
      <c r="N14" s="646" t="s">
        <v>216</v>
      </c>
      <c r="O14" s="649">
        <v>34000</v>
      </c>
      <c r="P14" s="655">
        <v>0</v>
      </c>
      <c r="Q14" s="649">
        <v>34000</v>
      </c>
      <c r="R14" s="655">
        <v>0</v>
      </c>
      <c r="S14" s="652" t="s">
        <v>416</v>
      </c>
    </row>
    <row r="15" spans="1:21" ht="102" customHeight="1">
      <c r="A15" s="643"/>
      <c r="B15" s="648"/>
      <c r="C15" s="648"/>
      <c r="D15" s="648"/>
      <c r="E15" s="654"/>
      <c r="F15" s="876"/>
      <c r="G15" s="648"/>
      <c r="H15" s="645"/>
      <c r="I15" s="60" t="s">
        <v>417</v>
      </c>
      <c r="J15" s="7" t="s">
        <v>432</v>
      </c>
      <c r="K15" s="7" t="s">
        <v>45</v>
      </c>
      <c r="L15" s="855"/>
      <c r="M15" s="648"/>
      <c r="N15" s="648"/>
      <c r="O15" s="651"/>
      <c r="P15" s="656"/>
      <c r="Q15" s="651"/>
      <c r="R15" s="656"/>
      <c r="S15" s="654"/>
    </row>
    <row r="16" spans="1:21" ht="65.45" customHeight="1">
      <c r="A16" s="642" t="s">
        <v>233</v>
      </c>
      <c r="B16" s="641">
        <v>1</v>
      </c>
      <c r="C16" s="641">
        <v>1</v>
      </c>
      <c r="D16" s="641">
        <v>6</v>
      </c>
      <c r="E16" s="652" t="s">
        <v>433</v>
      </c>
      <c r="F16" s="652" t="s">
        <v>434</v>
      </c>
      <c r="G16" s="652" t="s">
        <v>435</v>
      </c>
      <c r="H16" s="652" t="s">
        <v>436</v>
      </c>
      <c r="I16" s="7" t="s">
        <v>204</v>
      </c>
      <c r="J16" s="13">
        <v>1</v>
      </c>
      <c r="K16" s="13" t="s">
        <v>57</v>
      </c>
      <c r="L16" s="652" t="s">
        <v>1084</v>
      </c>
      <c r="M16" s="657" t="s">
        <v>437</v>
      </c>
      <c r="N16" s="646" t="s">
        <v>216</v>
      </c>
      <c r="O16" s="649">
        <v>110000</v>
      </c>
      <c r="P16" s="655">
        <v>0</v>
      </c>
      <c r="Q16" s="649">
        <v>110000</v>
      </c>
      <c r="R16" s="655">
        <v>0</v>
      </c>
      <c r="S16" s="652" t="s">
        <v>416</v>
      </c>
    </row>
    <row r="17" spans="1:19" ht="102" customHeight="1">
      <c r="A17" s="643"/>
      <c r="B17" s="619"/>
      <c r="C17" s="619"/>
      <c r="D17" s="619"/>
      <c r="E17" s="654"/>
      <c r="F17" s="654"/>
      <c r="G17" s="654"/>
      <c r="H17" s="654"/>
      <c r="I17" s="7" t="s">
        <v>438</v>
      </c>
      <c r="J17" s="13">
        <v>35</v>
      </c>
      <c r="K17" s="13" t="s">
        <v>45</v>
      </c>
      <c r="L17" s="654"/>
      <c r="M17" s="648"/>
      <c r="N17" s="648"/>
      <c r="O17" s="651"/>
      <c r="P17" s="656"/>
      <c r="Q17" s="651"/>
      <c r="R17" s="656"/>
      <c r="S17" s="654"/>
    </row>
    <row r="18" spans="1:19" ht="102.6" customHeight="1">
      <c r="A18" s="642" t="s">
        <v>439</v>
      </c>
      <c r="B18" s="874">
        <v>3</v>
      </c>
      <c r="C18" s="874">
        <v>1</v>
      </c>
      <c r="D18" s="874">
        <v>6</v>
      </c>
      <c r="E18" s="864" t="s">
        <v>440</v>
      </c>
      <c r="F18" s="864" t="s">
        <v>441</v>
      </c>
      <c r="G18" s="864" t="s">
        <v>442</v>
      </c>
      <c r="H18" s="864" t="s">
        <v>443</v>
      </c>
      <c r="I18" s="132" t="s">
        <v>444</v>
      </c>
      <c r="J18" s="132">
        <v>1</v>
      </c>
      <c r="K18" s="132" t="s">
        <v>39</v>
      </c>
      <c r="L18" s="854" t="s">
        <v>445</v>
      </c>
      <c r="M18" s="868" t="s">
        <v>64</v>
      </c>
      <c r="N18" s="646" t="s">
        <v>216</v>
      </c>
      <c r="O18" s="649">
        <v>40000</v>
      </c>
      <c r="P18" s="655">
        <v>0</v>
      </c>
      <c r="Q18" s="649">
        <v>40000</v>
      </c>
      <c r="R18" s="655">
        <v>0</v>
      </c>
      <c r="S18" s="652" t="s">
        <v>416</v>
      </c>
    </row>
    <row r="19" spans="1:19" ht="108" customHeight="1">
      <c r="A19" s="643"/>
      <c r="B19" s="874"/>
      <c r="C19" s="874"/>
      <c r="D19" s="874"/>
      <c r="E19" s="864"/>
      <c r="F19" s="864"/>
      <c r="G19" s="864"/>
      <c r="H19" s="864"/>
      <c r="I19" s="132" t="s">
        <v>446</v>
      </c>
      <c r="J19" s="132" t="s">
        <v>357</v>
      </c>
      <c r="K19" s="132" t="s">
        <v>45</v>
      </c>
      <c r="L19" s="855"/>
      <c r="M19" s="869"/>
      <c r="N19" s="648"/>
      <c r="O19" s="651"/>
      <c r="P19" s="656"/>
      <c r="Q19" s="651"/>
      <c r="R19" s="656"/>
      <c r="S19" s="654"/>
    </row>
    <row r="20" spans="1:19" ht="75" customHeight="1">
      <c r="A20" s="642" t="s">
        <v>447</v>
      </c>
      <c r="B20" s="868">
        <v>2</v>
      </c>
      <c r="C20" s="868">
        <v>1</v>
      </c>
      <c r="D20" s="868">
        <v>6</v>
      </c>
      <c r="E20" s="861" t="s">
        <v>448</v>
      </c>
      <c r="F20" s="856" t="s">
        <v>449</v>
      </c>
      <c r="G20" s="870" t="s">
        <v>450</v>
      </c>
      <c r="H20" s="644" t="s">
        <v>413</v>
      </c>
      <c r="I20" s="135" t="s">
        <v>451</v>
      </c>
      <c r="J20" s="132">
        <v>1</v>
      </c>
      <c r="K20" s="132" t="s">
        <v>39</v>
      </c>
      <c r="L20" s="856" t="s">
        <v>452</v>
      </c>
      <c r="M20" s="872" t="s">
        <v>313</v>
      </c>
      <c r="N20" s="646" t="s">
        <v>216</v>
      </c>
      <c r="O20" s="866">
        <v>50000</v>
      </c>
      <c r="P20" s="865">
        <v>0</v>
      </c>
      <c r="Q20" s="866">
        <v>50000</v>
      </c>
      <c r="R20" s="865">
        <v>0</v>
      </c>
      <c r="S20" s="854" t="s">
        <v>416</v>
      </c>
    </row>
    <row r="21" spans="1:19" ht="72" customHeight="1">
      <c r="A21" s="643"/>
      <c r="B21" s="869"/>
      <c r="C21" s="869"/>
      <c r="D21" s="869"/>
      <c r="E21" s="863"/>
      <c r="F21" s="856"/>
      <c r="G21" s="871"/>
      <c r="H21" s="645"/>
      <c r="I21" s="60" t="s">
        <v>331</v>
      </c>
      <c r="J21" s="132">
        <v>50</v>
      </c>
      <c r="K21" s="132" t="s">
        <v>45</v>
      </c>
      <c r="L21" s="856"/>
      <c r="M21" s="873"/>
      <c r="N21" s="648"/>
      <c r="O21" s="867"/>
      <c r="P21" s="865"/>
      <c r="Q21" s="867"/>
      <c r="R21" s="865"/>
      <c r="S21" s="855"/>
    </row>
    <row r="22" spans="1:19" ht="76.150000000000006" customHeight="1">
      <c r="A22" s="642" t="s">
        <v>453</v>
      </c>
      <c r="B22" s="868">
        <v>2</v>
      </c>
      <c r="C22" s="868">
        <v>1</v>
      </c>
      <c r="D22" s="868">
        <v>6</v>
      </c>
      <c r="E22" s="652" t="s">
        <v>1085</v>
      </c>
      <c r="F22" s="856" t="s">
        <v>454</v>
      </c>
      <c r="G22" s="652" t="s">
        <v>455</v>
      </c>
      <c r="H22" s="864" t="s">
        <v>443</v>
      </c>
      <c r="I22" s="132" t="s">
        <v>456</v>
      </c>
      <c r="J22" s="132">
        <v>1</v>
      </c>
      <c r="K22" s="132" t="s">
        <v>39</v>
      </c>
      <c r="L22" s="854" t="s">
        <v>457</v>
      </c>
      <c r="M22" s="657" t="s">
        <v>64</v>
      </c>
      <c r="N22" s="657" t="s">
        <v>216</v>
      </c>
      <c r="O22" s="649">
        <v>25000</v>
      </c>
      <c r="P22" s="865">
        <v>0</v>
      </c>
      <c r="Q22" s="853">
        <v>25000</v>
      </c>
      <c r="R22" s="850">
        <v>0</v>
      </c>
      <c r="S22" s="854" t="s">
        <v>416</v>
      </c>
    </row>
    <row r="23" spans="1:19" ht="73.150000000000006" customHeight="1">
      <c r="A23" s="643"/>
      <c r="B23" s="869"/>
      <c r="C23" s="869"/>
      <c r="D23" s="869"/>
      <c r="E23" s="654"/>
      <c r="F23" s="856"/>
      <c r="G23" s="654"/>
      <c r="H23" s="864"/>
      <c r="I23" s="132" t="s">
        <v>446</v>
      </c>
      <c r="J23" s="132">
        <v>100</v>
      </c>
      <c r="K23" s="132" t="s">
        <v>45</v>
      </c>
      <c r="L23" s="855"/>
      <c r="M23" s="657"/>
      <c r="N23" s="657"/>
      <c r="O23" s="651"/>
      <c r="P23" s="865"/>
      <c r="Q23" s="853"/>
      <c r="R23" s="852"/>
      <c r="S23" s="855"/>
    </row>
    <row r="24" spans="1:19" ht="64.150000000000006" customHeight="1">
      <c r="A24" s="640" t="s">
        <v>458</v>
      </c>
      <c r="B24" s="657">
        <v>3</v>
      </c>
      <c r="C24" s="657">
        <v>1</v>
      </c>
      <c r="D24" s="657">
        <v>9</v>
      </c>
      <c r="E24" s="856" t="s">
        <v>459</v>
      </c>
      <c r="F24" s="861" t="s">
        <v>460</v>
      </c>
      <c r="G24" s="856" t="s">
        <v>461</v>
      </c>
      <c r="H24" s="652" t="s">
        <v>462</v>
      </c>
      <c r="I24" s="652" t="s">
        <v>463</v>
      </c>
      <c r="J24" s="646">
        <v>16</v>
      </c>
      <c r="K24" s="646" t="s">
        <v>39</v>
      </c>
      <c r="L24" s="856" t="s">
        <v>464</v>
      </c>
      <c r="M24" s="657" t="s">
        <v>41</v>
      </c>
      <c r="N24" s="847" t="s">
        <v>216</v>
      </c>
      <c r="O24" s="853">
        <v>27200</v>
      </c>
      <c r="P24" s="865">
        <v>0</v>
      </c>
      <c r="Q24" s="853">
        <v>27200</v>
      </c>
      <c r="R24" s="865">
        <v>0</v>
      </c>
      <c r="S24" s="854" t="s">
        <v>416</v>
      </c>
    </row>
    <row r="25" spans="1:19" ht="57" customHeight="1">
      <c r="A25" s="640"/>
      <c r="B25" s="657"/>
      <c r="C25" s="657"/>
      <c r="D25" s="657"/>
      <c r="E25" s="856"/>
      <c r="F25" s="863"/>
      <c r="G25" s="856"/>
      <c r="H25" s="654"/>
      <c r="I25" s="654"/>
      <c r="J25" s="648"/>
      <c r="K25" s="648"/>
      <c r="L25" s="856"/>
      <c r="M25" s="657"/>
      <c r="N25" s="849"/>
      <c r="O25" s="853"/>
      <c r="P25" s="865"/>
      <c r="Q25" s="853"/>
      <c r="R25" s="865"/>
      <c r="S25" s="855"/>
    </row>
    <row r="26" spans="1:19" ht="85.9" customHeight="1">
      <c r="A26" s="642" t="s">
        <v>465</v>
      </c>
      <c r="B26" s="657">
        <v>6</v>
      </c>
      <c r="C26" s="657">
        <v>5</v>
      </c>
      <c r="D26" s="847">
        <v>11</v>
      </c>
      <c r="E26" s="646" t="s">
        <v>466</v>
      </c>
      <c r="F26" s="861" t="s">
        <v>467</v>
      </c>
      <c r="G26" s="856" t="s">
        <v>468</v>
      </c>
      <c r="H26" s="864" t="s">
        <v>421</v>
      </c>
      <c r="I26" s="7" t="s">
        <v>44</v>
      </c>
      <c r="J26" s="13">
        <v>1</v>
      </c>
      <c r="K26" s="132" t="s">
        <v>39</v>
      </c>
      <c r="L26" s="652" t="s">
        <v>469</v>
      </c>
      <c r="M26" s="657" t="s">
        <v>313</v>
      </c>
      <c r="N26" s="847" t="s">
        <v>216</v>
      </c>
      <c r="O26" s="649">
        <v>45000</v>
      </c>
      <c r="P26" s="850">
        <v>0</v>
      </c>
      <c r="Q26" s="853">
        <v>45000</v>
      </c>
      <c r="R26" s="857">
        <v>0</v>
      </c>
      <c r="S26" s="854" t="s">
        <v>416</v>
      </c>
    </row>
    <row r="27" spans="1:19" ht="85.9" customHeight="1">
      <c r="A27" s="762"/>
      <c r="B27" s="657"/>
      <c r="C27" s="657"/>
      <c r="D27" s="848"/>
      <c r="E27" s="647"/>
      <c r="F27" s="862"/>
      <c r="G27" s="856"/>
      <c r="H27" s="864"/>
      <c r="I27" s="7" t="s">
        <v>100</v>
      </c>
      <c r="J27" s="13" t="s">
        <v>470</v>
      </c>
      <c r="K27" s="93" t="s">
        <v>45</v>
      </c>
      <c r="L27" s="653"/>
      <c r="M27" s="657"/>
      <c r="N27" s="848"/>
      <c r="O27" s="650"/>
      <c r="P27" s="851"/>
      <c r="Q27" s="853"/>
      <c r="R27" s="858"/>
      <c r="S27" s="860"/>
    </row>
    <row r="28" spans="1:19" ht="85.9" customHeight="1">
      <c r="A28" s="643"/>
      <c r="B28" s="657"/>
      <c r="C28" s="657"/>
      <c r="D28" s="849"/>
      <c r="E28" s="648"/>
      <c r="F28" s="863"/>
      <c r="G28" s="856"/>
      <c r="H28" s="864"/>
      <c r="I28" s="93" t="s">
        <v>988</v>
      </c>
      <c r="J28" s="13">
        <v>12</v>
      </c>
      <c r="K28" s="93" t="s">
        <v>45</v>
      </c>
      <c r="L28" s="654"/>
      <c r="M28" s="657"/>
      <c r="N28" s="849"/>
      <c r="O28" s="651"/>
      <c r="P28" s="852"/>
      <c r="Q28" s="853"/>
      <c r="R28" s="859"/>
      <c r="S28" s="855"/>
    </row>
    <row r="29" spans="1:19" ht="45.6" customHeight="1">
      <c r="A29" s="642" t="s">
        <v>471</v>
      </c>
      <c r="B29" s="646">
        <v>6</v>
      </c>
      <c r="C29" s="646">
        <v>2</v>
      </c>
      <c r="D29" s="646">
        <v>12</v>
      </c>
      <c r="E29" s="646" t="s">
        <v>472</v>
      </c>
      <c r="F29" s="652" t="s">
        <v>473</v>
      </c>
      <c r="G29" s="652" t="s">
        <v>474</v>
      </c>
      <c r="H29" s="659" t="s">
        <v>310</v>
      </c>
      <c r="I29" s="132" t="s">
        <v>475</v>
      </c>
      <c r="J29" s="14" t="s">
        <v>71</v>
      </c>
      <c r="K29" s="7" t="s">
        <v>39</v>
      </c>
      <c r="L29" s="646" t="s">
        <v>334</v>
      </c>
      <c r="M29" s="657" t="s">
        <v>476</v>
      </c>
      <c r="N29" s="646" t="s">
        <v>216</v>
      </c>
      <c r="O29" s="649">
        <v>70000</v>
      </c>
      <c r="P29" s="649">
        <v>0</v>
      </c>
      <c r="Q29" s="649">
        <v>70000</v>
      </c>
      <c r="R29" s="649">
        <v>0</v>
      </c>
      <c r="S29" s="854" t="s">
        <v>416</v>
      </c>
    </row>
    <row r="30" spans="1:19" ht="45" customHeight="1">
      <c r="A30" s="643"/>
      <c r="B30" s="648"/>
      <c r="C30" s="648"/>
      <c r="D30" s="648"/>
      <c r="E30" s="648"/>
      <c r="F30" s="654"/>
      <c r="G30" s="654"/>
      <c r="H30" s="659"/>
      <c r="I30" s="7" t="s">
        <v>477</v>
      </c>
      <c r="J30" s="14" t="s">
        <v>478</v>
      </c>
      <c r="K30" s="7" t="s">
        <v>39</v>
      </c>
      <c r="L30" s="648"/>
      <c r="M30" s="657"/>
      <c r="N30" s="648"/>
      <c r="O30" s="651"/>
      <c r="P30" s="651"/>
      <c r="Q30" s="651"/>
      <c r="R30" s="651"/>
      <c r="S30" s="855"/>
    </row>
    <row r="32" spans="1:19">
      <c r="P32" s="664"/>
      <c r="Q32" s="770" t="s">
        <v>30</v>
      </c>
      <c r="R32" s="771"/>
      <c r="S32" s="772"/>
    </row>
    <row r="33" spans="16:19">
      <c r="P33" s="665"/>
      <c r="Q33" s="667" t="s">
        <v>31</v>
      </c>
      <c r="R33" s="667" t="s">
        <v>32</v>
      </c>
      <c r="S33" s="667"/>
    </row>
    <row r="34" spans="16:19">
      <c r="P34" s="666"/>
      <c r="Q34" s="667"/>
      <c r="R34" s="68">
        <v>2024</v>
      </c>
      <c r="S34" s="68">
        <v>2025</v>
      </c>
    </row>
    <row r="35" spans="16:19">
      <c r="P35" s="16" t="s">
        <v>101</v>
      </c>
      <c r="Q35" s="33">
        <v>11</v>
      </c>
      <c r="R35" s="70">
        <f>Q29+Q26+Q24+Q22+Q20+Q18+Q14+Q16+Q11+Q8+Q6</f>
        <v>470000</v>
      </c>
      <c r="S35" s="33"/>
    </row>
  </sheetData>
  <mergeCells count="198">
    <mergeCell ref="I3:K3"/>
    <mergeCell ref="L3:L4"/>
    <mergeCell ref="M3:N3"/>
    <mergeCell ref="O3:P3"/>
    <mergeCell ref="Q3:R3"/>
    <mergeCell ref="S3:S4"/>
    <mergeCell ref="L2:S2"/>
    <mergeCell ref="A3:A4"/>
    <mergeCell ref="B3:B4"/>
    <mergeCell ref="C3:C4"/>
    <mergeCell ref="D3:D4"/>
    <mergeCell ref="E3:E4"/>
    <mergeCell ref="F3:F4"/>
    <mergeCell ref="G3:G4"/>
    <mergeCell ref="H3:H4"/>
    <mergeCell ref="P6:P7"/>
    <mergeCell ref="Q6:Q7"/>
    <mergeCell ref="R6:R7"/>
    <mergeCell ref="S6:S7"/>
    <mergeCell ref="A8:A10"/>
    <mergeCell ref="B8:B10"/>
    <mergeCell ref="C8:C10"/>
    <mergeCell ref="D8:D10"/>
    <mergeCell ref="E8:E10"/>
    <mergeCell ref="G6:G7"/>
    <mergeCell ref="H6:H7"/>
    <mergeCell ref="L6:L7"/>
    <mergeCell ref="M6:M7"/>
    <mergeCell ref="N6:N7"/>
    <mergeCell ref="O6:O7"/>
    <mergeCell ref="A6:A7"/>
    <mergeCell ref="B6:B7"/>
    <mergeCell ref="C6:C7"/>
    <mergeCell ref="D6:D7"/>
    <mergeCell ref="E6:E7"/>
    <mergeCell ref="F6:F7"/>
    <mergeCell ref="O8:O10"/>
    <mergeCell ref="P8:P10"/>
    <mergeCell ref="Q8:Q10"/>
    <mergeCell ref="R8:R10"/>
    <mergeCell ref="S8:S10"/>
    <mergeCell ref="F8:F10"/>
    <mergeCell ref="G8:G10"/>
    <mergeCell ref="H8:H10"/>
    <mergeCell ref="L8:L10"/>
    <mergeCell ref="M8:M10"/>
    <mergeCell ref="N8:N10"/>
    <mergeCell ref="P11:P13"/>
    <mergeCell ref="Q11:Q13"/>
    <mergeCell ref="R11:R13"/>
    <mergeCell ref="S11:S13"/>
    <mergeCell ref="N11:N13"/>
    <mergeCell ref="O11:O13"/>
    <mergeCell ref="A14:A15"/>
    <mergeCell ref="B14:B15"/>
    <mergeCell ref="C14:C15"/>
    <mergeCell ref="D14:D15"/>
    <mergeCell ref="E14:E15"/>
    <mergeCell ref="G11:G13"/>
    <mergeCell ref="H11:H13"/>
    <mergeCell ref="L11:L13"/>
    <mergeCell ref="M11:M13"/>
    <mergeCell ref="A11:A13"/>
    <mergeCell ref="B11:B13"/>
    <mergeCell ref="C11:C13"/>
    <mergeCell ref="D11:D13"/>
    <mergeCell ref="E11:E13"/>
    <mergeCell ref="F11:F13"/>
    <mergeCell ref="O14:O15"/>
    <mergeCell ref="P14:P15"/>
    <mergeCell ref="Q14:Q15"/>
    <mergeCell ref="R14:R15"/>
    <mergeCell ref="S14:S15"/>
    <mergeCell ref="F14:F15"/>
    <mergeCell ref="G14:G15"/>
    <mergeCell ref="H14:H15"/>
    <mergeCell ref="L14:L15"/>
    <mergeCell ref="M14:M15"/>
    <mergeCell ref="N14:N15"/>
    <mergeCell ref="P16:P17"/>
    <mergeCell ref="Q16:Q17"/>
    <mergeCell ref="R16:R17"/>
    <mergeCell ref="S16:S17"/>
    <mergeCell ref="A18:A19"/>
    <mergeCell ref="B18:B19"/>
    <mergeCell ref="C18:C19"/>
    <mergeCell ref="D18:D19"/>
    <mergeCell ref="E18:E19"/>
    <mergeCell ref="G16:G17"/>
    <mergeCell ref="H16:H17"/>
    <mergeCell ref="L16:L17"/>
    <mergeCell ref="M16:M17"/>
    <mergeCell ref="N16:N17"/>
    <mergeCell ref="O16:O17"/>
    <mergeCell ref="A16:A17"/>
    <mergeCell ref="B16:B17"/>
    <mergeCell ref="C16:C17"/>
    <mergeCell ref="D16:D17"/>
    <mergeCell ref="E16:E17"/>
    <mergeCell ref="F16:F17"/>
    <mergeCell ref="O18:O19"/>
    <mergeCell ref="P18:P19"/>
    <mergeCell ref="Q18:Q19"/>
    <mergeCell ref="A22:A23"/>
    <mergeCell ref="B22:B23"/>
    <mergeCell ref="C22:C23"/>
    <mergeCell ref="D22:D23"/>
    <mergeCell ref="E22:E23"/>
    <mergeCell ref="G20:G21"/>
    <mergeCell ref="H20:H21"/>
    <mergeCell ref="L20:L21"/>
    <mergeCell ref="M20:M21"/>
    <mergeCell ref="A20:A21"/>
    <mergeCell ref="B20:B21"/>
    <mergeCell ref="C20:C21"/>
    <mergeCell ref="D20:D21"/>
    <mergeCell ref="E20:E21"/>
    <mergeCell ref="F20:F21"/>
    <mergeCell ref="F22:F23"/>
    <mergeCell ref="H24:H25"/>
    <mergeCell ref="I24:I25"/>
    <mergeCell ref="J24:J25"/>
    <mergeCell ref="K24:K25"/>
    <mergeCell ref="R18:R19"/>
    <mergeCell ref="S18:S19"/>
    <mergeCell ref="F18:F19"/>
    <mergeCell ref="G18:G19"/>
    <mergeCell ref="H18:H19"/>
    <mergeCell ref="L18:L19"/>
    <mergeCell ref="M18:M19"/>
    <mergeCell ref="N18:N19"/>
    <mergeCell ref="S24:S25"/>
    <mergeCell ref="M24:M25"/>
    <mergeCell ref="N24:N25"/>
    <mergeCell ref="O24:O25"/>
    <mergeCell ref="P24:P25"/>
    <mergeCell ref="Q24:Q25"/>
    <mergeCell ref="R24:R25"/>
    <mergeCell ref="G24:G25"/>
    <mergeCell ref="P20:P21"/>
    <mergeCell ref="Q20:Q21"/>
    <mergeCell ref="R20:R21"/>
    <mergeCell ref="O22:O23"/>
    <mergeCell ref="P22:P23"/>
    <mergeCell ref="Q22:Q23"/>
    <mergeCell ref="R22:R23"/>
    <mergeCell ref="S20:S21"/>
    <mergeCell ref="N20:N21"/>
    <mergeCell ref="O20:O21"/>
    <mergeCell ref="S22:S23"/>
    <mergeCell ref="G22:G23"/>
    <mergeCell ref="H22:H23"/>
    <mergeCell ref="L22:L23"/>
    <mergeCell ref="M22:M23"/>
    <mergeCell ref="N22:N23"/>
    <mergeCell ref="N26:N28"/>
    <mergeCell ref="O26:O28"/>
    <mergeCell ref="P26:P28"/>
    <mergeCell ref="Q26:Q28"/>
    <mergeCell ref="Q29:Q30"/>
    <mergeCell ref="R29:R30"/>
    <mergeCell ref="S29:S30"/>
    <mergeCell ref="L24:L25"/>
    <mergeCell ref="A24:A25"/>
    <mergeCell ref="B24:B25"/>
    <mergeCell ref="R26:R28"/>
    <mergeCell ref="S26:S28"/>
    <mergeCell ref="A26:A28"/>
    <mergeCell ref="B26:B28"/>
    <mergeCell ref="C26:C28"/>
    <mergeCell ref="D26:D28"/>
    <mergeCell ref="E26:E28"/>
    <mergeCell ref="F26:F28"/>
    <mergeCell ref="G26:G28"/>
    <mergeCell ref="H26:H28"/>
    <mergeCell ref="C24:C25"/>
    <mergeCell ref="D24:D25"/>
    <mergeCell ref="E24:E25"/>
    <mergeCell ref="F24:F25"/>
    <mergeCell ref="A29:A30"/>
    <mergeCell ref="B29:B30"/>
    <mergeCell ref="C29:C30"/>
    <mergeCell ref="D29:D30"/>
    <mergeCell ref="E29:E30"/>
    <mergeCell ref="F29:F30"/>
    <mergeCell ref="G29:G30"/>
    <mergeCell ref="L26:L28"/>
    <mergeCell ref="M26:M28"/>
    <mergeCell ref="P32:P34"/>
    <mergeCell ref="Q32:S32"/>
    <mergeCell ref="Q33:Q34"/>
    <mergeCell ref="R33:S33"/>
    <mergeCell ref="H29:H30"/>
    <mergeCell ref="L29:L30"/>
    <mergeCell ref="M29:M30"/>
    <mergeCell ref="N29:N30"/>
    <mergeCell ref="O29:O30"/>
    <mergeCell ref="P29:P30"/>
  </mergeCells>
  <pageMargins left="0.70866141732283472" right="0.70866141732283472" top="0.74803149606299213" bottom="0.74803149606299213" header="0.31496062992125984" footer="0.31496062992125984"/>
  <pageSetup paperSize="8"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2A99E-51A1-45D5-8926-8179D6A9BFEB}">
  <sheetPr>
    <pageSetUpPr fitToPage="1"/>
  </sheetPr>
  <dimension ref="A1:S40"/>
  <sheetViews>
    <sheetView topLeftCell="G4" zoomScale="85" zoomScaleNormal="85" workbookViewId="0">
      <selection activeCell="R34" sqref="Q6:R35"/>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9" width="21" style="21" customWidth="1"/>
    <col min="10"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8.75">
      <c r="A1" s="20" t="s">
        <v>1303</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118.5" customHeight="1">
      <c r="A6" s="875">
        <v>1</v>
      </c>
      <c r="B6" s="875" t="s">
        <v>494</v>
      </c>
      <c r="C6" s="875">
        <v>2.2999999999999998</v>
      </c>
      <c r="D6" s="875">
        <v>10</v>
      </c>
      <c r="E6" s="875" t="s">
        <v>616</v>
      </c>
      <c r="F6" s="883" t="s">
        <v>617</v>
      </c>
      <c r="G6" s="883" t="s">
        <v>618</v>
      </c>
      <c r="H6" s="883" t="s">
        <v>619</v>
      </c>
      <c r="I6" s="214" t="s">
        <v>620</v>
      </c>
      <c r="J6" s="214">
        <v>1</v>
      </c>
      <c r="K6" s="214" t="s">
        <v>57</v>
      </c>
      <c r="L6" s="875" t="s">
        <v>621</v>
      </c>
      <c r="M6" s="875" t="s">
        <v>313</v>
      </c>
      <c r="N6" s="875" t="s">
        <v>972</v>
      </c>
      <c r="O6" s="900">
        <v>50000</v>
      </c>
      <c r="P6" s="900" t="s">
        <v>972</v>
      </c>
      <c r="Q6" s="900">
        <v>50000</v>
      </c>
      <c r="R6" s="900" t="s">
        <v>972</v>
      </c>
      <c r="S6" s="875" t="s">
        <v>622</v>
      </c>
    </row>
    <row r="7" spans="1:19" ht="59.25" customHeight="1">
      <c r="A7" s="894"/>
      <c r="B7" s="894"/>
      <c r="C7" s="894"/>
      <c r="D7" s="894"/>
      <c r="E7" s="894"/>
      <c r="F7" s="883"/>
      <c r="G7" s="883"/>
      <c r="H7" s="883"/>
      <c r="I7" s="214" t="s">
        <v>623</v>
      </c>
      <c r="J7" s="217">
        <v>1000</v>
      </c>
      <c r="K7" s="217" t="s">
        <v>45</v>
      </c>
      <c r="L7" s="894"/>
      <c r="M7" s="894"/>
      <c r="N7" s="894"/>
      <c r="O7" s="901"/>
      <c r="P7" s="901"/>
      <c r="Q7" s="901"/>
      <c r="R7" s="901"/>
      <c r="S7" s="894"/>
    </row>
    <row r="8" spans="1:19" ht="72" customHeight="1">
      <c r="A8" s="894"/>
      <c r="B8" s="894"/>
      <c r="C8" s="894"/>
      <c r="D8" s="894"/>
      <c r="E8" s="894"/>
      <c r="F8" s="883"/>
      <c r="G8" s="883"/>
      <c r="H8" s="883"/>
      <c r="I8" s="214" t="s">
        <v>624</v>
      </c>
      <c r="J8" s="217">
        <v>2</v>
      </c>
      <c r="K8" s="217" t="s">
        <v>625</v>
      </c>
      <c r="L8" s="894"/>
      <c r="M8" s="894"/>
      <c r="N8" s="894"/>
      <c r="O8" s="901"/>
      <c r="P8" s="901"/>
      <c r="Q8" s="901"/>
      <c r="R8" s="901"/>
      <c r="S8" s="894"/>
    </row>
    <row r="9" spans="1:19" ht="69.75" customHeight="1">
      <c r="A9" s="894"/>
      <c r="B9" s="894"/>
      <c r="C9" s="894"/>
      <c r="D9" s="894"/>
      <c r="E9" s="894"/>
      <c r="F9" s="883"/>
      <c r="G9" s="883"/>
      <c r="H9" s="892" t="s">
        <v>421</v>
      </c>
      <c r="I9" s="214" t="s">
        <v>626</v>
      </c>
      <c r="J9" s="217">
        <v>1</v>
      </c>
      <c r="K9" s="217" t="s">
        <v>57</v>
      </c>
      <c r="L9" s="875" t="s">
        <v>977</v>
      </c>
      <c r="M9" s="894"/>
      <c r="N9" s="894"/>
      <c r="O9" s="901"/>
      <c r="P9" s="901"/>
      <c r="Q9" s="901"/>
      <c r="R9" s="901"/>
      <c r="S9" s="894"/>
    </row>
    <row r="10" spans="1:19" ht="42" customHeight="1">
      <c r="A10" s="876"/>
      <c r="B10" s="876"/>
      <c r="C10" s="876"/>
      <c r="D10" s="876"/>
      <c r="E10" s="876"/>
      <c r="F10" s="883"/>
      <c r="G10" s="883"/>
      <c r="H10" s="892"/>
      <c r="I10" s="214" t="s">
        <v>627</v>
      </c>
      <c r="J10" s="217">
        <v>16</v>
      </c>
      <c r="K10" s="217" t="s">
        <v>241</v>
      </c>
      <c r="L10" s="876"/>
      <c r="M10" s="876"/>
      <c r="N10" s="876"/>
      <c r="O10" s="902"/>
      <c r="P10" s="902"/>
      <c r="Q10" s="902"/>
      <c r="R10" s="902"/>
      <c r="S10" s="876"/>
    </row>
    <row r="11" spans="1:19" ht="76.5" customHeight="1">
      <c r="A11" s="892">
        <v>2</v>
      </c>
      <c r="B11" s="892" t="s">
        <v>344</v>
      </c>
      <c r="C11" s="892">
        <v>2</v>
      </c>
      <c r="D11" s="892">
        <v>10</v>
      </c>
      <c r="E11" s="892" t="s">
        <v>973</v>
      </c>
      <c r="F11" s="883" t="s">
        <v>628</v>
      </c>
      <c r="G11" s="883" t="s">
        <v>1088</v>
      </c>
      <c r="H11" s="897" t="s">
        <v>317</v>
      </c>
      <c r="I11" s="218" t="s">
        <v>629</v>
      </c>
      <c r="J11" s="217">
        <v>1</v>
      </c>
      <c r="K11" s="217" t="s">
        <v>57</v>
      </c>
      <c r="L11" s="883" t="s">
        <v>630</v>
      </c>
      <c r="M11" s="892" t="s">
        <v>41</v>
      </c>
      <c r="N11" s="892" t="s">
        <v>972</v>
      </c>
      <c r="O11" s="893">
        <v>80000</v>
      </c>
      <c r="P11" s="893" t="s">
        <v>972</v>
      </c>
      <c r="Q11" s="893">
        <v>80000</v>
      </c>
      <c r="R11" s="892" t="s">
        <v>972</v>
      </c>
      <c r="S11" s="883" t="s">
        <v>622</v>
      </c>
    </row>
    <row r="12" spans="1:19" ht="64.5" customHeight="1">
      <c r="A12" s="892"/>
      <c r="B12" s="892"/>
      <c r="C12" s="892"/>
      <c r="D12" s="892"/>
      <c r="E12" s="892"/>
      <c r="F12" s="883"/>
      <c r="G12" s="883"/>
      <c r="H12" s="898"/>
      <c r="I12" s="218" t="s">
        <v>631</v>
      </c>
      <c r="J12" s="217">
        <v>15</v>
      </c>
      <c r="K12" s="217" t="s">
        <v>45</v>
      </c>
      <c r="L12" s="883"/>
      <c r="M12" s="892"/>
      <c r="N12" s="892"/>
      <c r="O12" s="893"/>
      <c r="P12" s="893"/>
      <c r="Q12" s="893"/>
      <c r="R12" s="892"/>
      <c r="S12" s="883"/>
    </row>
    <row r="13" spans="1:19" ht="64.5" customHeight="1">
      <c r="A13" s="892"/>
      <c r="B13" s="892"/>
      <c r="C13" s="892"/>
      <c r="D13" s="892"/>
      <c r="E13" s="892"/>
      <c r="F13" s="883"/>
      <c r="G13" s="883"/>
      <c r="H13" s="899"/>
      <c r="I13" s="218" t="s">
        <v>632</v>
      </c>
      <c r="J13" s="217">
        <v>2</v>
      </c>
      <c r="K13" s="217" t="s">
        <v>625</v>
      </c>
      <c r="L13" s="883"/>
      <c r="M13" s="892"/>
      <c r="N13" s="892"/>
      <c r="O13" s="893"/>
      <c r="P13" s="893"/>
      <c r="Q13" s="893"/>
      <c r="R13" s="892"/>
      <c r="S13" s="883"/>
    </row>
    <row r="14" spans="1:19" ht="59.25" customHeight="1">
      <c r="A14" s="892"/>
      <c r="B14" s="892"/>
      <c r="C14" s="892"/>
      <c r="D14" s="892"/>
      <c r="E14" s="892"/>
      <c r="F14" s="883"/>
      <c r="G14" s="883"/>
      <c r="H14" s="897" t="s">
        <v>499</v>
      </c>
      <c r="I14" s="218" t="s">
        <v>633</v>
      </c>
      <c r="J14" s="217">
        <v>1</v>
      </c>
      <c r="K14" s="217" t="s">
        <v>57</v>
      </c>
      <c r="L14" s="883"/>
      <c r="M14" s="892"/>
      <c r="N14" s="892"/>
      <c r="O14" s="893"/>
      <c r="P14" s="893"/>
      <c r="Q14" s="893"/>
      <c r="R14" s="892"/>
      <c r="S14" s="883"/>
    </row>
    <row r="15" spans="1:19" ht="59.25" customHeight="1">
      <c r="A15" s="892"/>
      <c r="B15" s="892"/>
      <c r="C15" s="892"/>
      <c r="D15" s="892"/>
      <c r="E15" s="892"/>
      <c r="F15" s="883"/>
      <c r="G15" s="883"/>
      <c r="H15" s="898"/>
      <c r="I15" s="218" t="s">
        <v>634</v>
      </c>
      <c r="J15" s="217">
        <v>15</v>
      </c>
      <c r="K15" s="217" t="s">
        <v>45</v>
      </c>
      <c r="L15" s="883"/>
      <c r="M15" s="892"/>
      <c r="N15" s="892"/>
      <c r="O15" s="893"/>
      <c r="P15" s="893"/>
      <c r="Q15" s="893"/>
      <c r="R15" s="892"/>
      <c r="S15" s="883"/>
    </row>
    <row r="16" spans="1:19" ht="58.5" customHeight="1">
      <c r="A16" s="892"/>
      <c r="B16" s="892"/>
      <c r="C16" s="892"/>
      <c r="D16" s="892"/>
      <c r="E16" s="892"/>
      <c r="F16" s="883"/>
      <c r="G16" s="883"/>
      <c r="H16" s="899"/>
      <c r="I16" s="218" t="s">
        <v>635</v>
      </c>
      <c r="J16" s="217">
        <v>2</v>
      </c>
      <c r="K16" s="217" t="s">
        <v>625</v>
      </c>
      <c r="L16" s="883"/>
      <c r="M16" s="892"/>
      <c r="N16" s="892"/>
      <c r="O16" s="893"/>
      <c r="P16" s="893"/>
      <c r="Q16" s="893"/>
      <c r="R16" s="892"/>
      <c r="S16" s="883"/>
    </row>
    <row r="17" spans="1:19" ht="58.5" customHeight="1">
      <c r="A17" s="892"/>
      <c r="B17" s="892"/>
      <c r="C17" s="892"/>
      <c r="D17" s="892"/>
      <c r="E17" s="892"/>
      <c r="F17" s="883"/>
      <c r="G17" s="883"/>
      <c r="H17" s="214" t="s">
        <v>974</v>
      </c>
      <c r="I17" s="214" t="s">
        <v>975</v>
      </c>
      <c r="J17" s="217">
        <v>2</v>
      </c>
      <c r="K17" s="217" t="s">
        <v>57</v>
      </c>
      <c r="L17" s="883"/>
      <c r="M17" s="892"/>
      <c r="N17" s="892"/>
      <c r="O17" s="893"/>
      <c r="P17" s="893"/>
      <c r="Q17" s="893"/>
      <c r="R17" s="892"/>
      <c r="S17" s="883"/>
    </row>
    <row r="18" spans="1:19" ht="80.25" customHeight="1">
      <c r="A18" s="892">
        <v>3</v>
      </c>
      <c r="B18" s="892" t="s">
        <v>437</v>
      </c>
      <c r="C18" s="892">
        <v>1</v>
      </c>
      <c r="D18" s="892">
        <v>6</v>
      </c>
      <c r="E18" s="892" t="s">
        <v>636</v>
      </c>
      <c r="F18" s="883" t="s">
        <v>637</v>
      </c>
      <c r="G18" s="883" t="s">
        <v>638</v>
      </c>
      <c r="H18" s="892" t="s">
        <v>485</v>
      </c>
      <c r="I18" s="217" t="s">
        <v>329</v>
      </c>
      <c r="J18" s="217">
        <v>2</v>
      </c>
      <c r="K18" s="217" t="s">
        <v>57</v>
      </c>
      <c r="L18" s="883" t="s">
        <v>639</v>
      </c>
      <c r="M18" s="892" t="s">
        <v>41</v>
      </c>
      <c r="N18" s="883" t="s">
        <v>972</v>
      </c>
      <c r="O18" s="893">
        <v>60000</v>
      </c>
      <c r="P18" s="893" t="s">
        <v>972</v>
      </c>
      <c r="Q18" s="893">
        <v>60000</v>
      </c>
      <c r="R18" s="892" t="s">
        <v>972</v>
      </c>
      <c r="S18" s="883" t="s">
        <v>622</v>
      </c>
    </row>
    <row r="19" spans="1:19" ht="47.25" customHeight="1">
      <c r="A19" s="892"/>
      <c r="B19" s="892"/>
      <c r="C19" s="892"/>
      <c r="D19" s="892"/>
      <c r="E19" s="892"/>
      <c r="F19" s="883"/>
      <c r="G19" s="883"/>
      <c r="H19" s="892"/>
      <c r="I19" s="214" t="s">
        <v>640</v>
      </c>
      <c r="J19" s="217">
        <v>50</v>
      </c>
      <c r="K19" s="217" t="s">
        <v>45</v>
      </c>
      <c r="L19" s="883"/>
      <c r="M19" s="892"/>
      <c r="N19" s="883"/>
      <c r="O19" s="893"/>
      <c r="P19" s="893"/>
      <c r="Q19" s="893"/>
      <c r="R19" s="892"/>
      <c r="S19" s="883"/>
    </row>
    <row r="20" spans="1:19" ht="141" customHeight="1">
      <c r="A20" s="892">
        <v>4</v>
      </c>
      <c r="B20" s="892" t="s">
        <v>494</v>
      </c>
      <c r="C20" s="892">
        <v>1</v>
      </c>
      <c r="D20" s="892">
        <v>6</v>
      </c>
      <c r="E20" s="883" t="s">
        <v>641</v>
      </c>
      <c r="F20" s="883" t="s">
        <v>642</v>
      </c>
      <c r="G20" s="883" t="s">
        <v>643</v>
      </c>
      <c r="H20" s="892" t="s">
        <v>46</v>
      </c>
      <c r="I20" s="217" t="s">
        <v>451</v>
      </c>
      <c r="J20" s="217">
        <v>1</v>
      </c>
      <c r="K20" s="217" t="s">
        <v>57</v>
      </c>
      <c r="L20" s="883" t="s">
        <v>644</v>
      </c>
      <c r="M20" s="892" t="s">
        <v>41</v>
      </c>
      <c r="N20" s="892" t="s">
        <v>972</v>
      </c>
      <c r="O20" s="893">
        <v>50000</v>
      </c>
      <c r="P20" s="893" t="s">
        <v>972</v>
      </c>
      <c r="Q20" s="893">
        <v>50000</v>
      </c>
      <c r="R20" s="892" t="s">
        <v>972</v>
      </c>
      <c r="S20" s="883" t="s">
        <v>622</v>
      </c>
    </row>
    <row r="21" spans="1:19" ht="40.5" customHeight="1">
      <c r="A21" s="892"/>
      <c r="B21" s="892"/>
      <c r="C21" s="892"/>
      <c r="D21" s="892"/>
      <c r="E21" s="883"/>
      <c r="F21" s="883"/>
      <c r="G21" s="883"/>
      <c r="H21" s="892"/>
      <c r="I21" s="217" t="s">
        <v>645</v>
      </c>
      <c r="J21" s="217">
        <v>80</v>
      </c>
      <c r="K21" s="217" t="s">
        <v>45</v>
      </c>
      <c r="L21" s="883"/>
      <c r="M21" s="892"/>
      <c r="N21" s="892"/>
      <c r="O21" s="893"/>
      <c r="P21" s="893"/>
      <c r="Q21" s="893"/>
      <c r="R21" s="892"/>
      <c r="S21" s="883"/>
    </row>
    <row r="22" spans="1:19" ht="57.75" customHeight="1">
      <c r="A22" s="892">
        <v>5</v>
      </c>
      <c r="B22" s="892" t="s">
        <v>494</v>
      </c>
      <c r="C22" s="892">
        <v>1</v>
      </c>
      <c r="D22" s="892">
        <v>6</v>
      </c>
      <c r="E22" s="883" t="s">
        <v>646</v>
      </c>
      <c r="F22" s="883" t="s">
        <v>647</v>
      </c>
      <c r="G22" s="883" t="s">
        <v>648</v>
      </c>
      <c r="H22" s="883" t="s">
        <v>649</v>
      </c>
      <c r="I22" s="217" t="s">
        <v>650</v>
      </c>
      <c r="J22" s="217">
        <v>1</v>
      </c>
      <c r="K22" s="217" t="s">
        <v>57</v>
      </c>
      <c r="L22" s="883" t="s">
        <v>651</v>
      </c>
      <c r="M22" s="892" t="s">
        <v>41</v>
      </c>
      <c r="N22" s="892" t="s">
        <v>972</v>
      </c>
      <c r="O22" s="893">
        <v>60000</v>
      </c>
      <c r="P22" s="893" t="s">
        <v>972</v>
      </c>
      <c r="Q22" s="893">
        <v>60000</v>
      </c>
      <c r="R22" s="892" t="s">
        <v>972</v>
      </c>
      <c r="S22" s="883" t="s">
        <v>622</v>
      </c>
    </row>
    <row r="23" spans="1:19" ht="36" customHeight="1">
      <c r="A23" s="892"/>
      <c r="B23" s="892"/>
      <c r="C23" s="892"/>
      <c r="D23" s="892"/>
      <c r="E23" s="883"/>
      <c r="F23" s="883"/>
      <c r="G23" s="883"/>
      <c r="H23" s="883"/>
      <c r="I23" s="214" t="s">
        <v>652</v>
      </c>
      <c r="J23" s="219">
        <v>20000</v>
      </c>
      <c r="K23" s="217" t="s">
        <v>45</v>
      </c>
      <c r="L23" s="883"/>
      <c r="M23" s="892"/>
      <c r="N23" s="892"/>
      <c r="O23" s="893"/>
      <c r="P23" s="893"/>
      <c r="Q23" s="893"/>
      <c r="R23" s="892"/>
      <c r="S23" s="883"/>
    </row>
    <row r="24" spans="1:19" ht="42.75" customHeight="1">
      <c r="A24" s="892"/>
      <c r="B24" s="892"/>
      <c r="C24" s="892"/>
      <c r="D24" s="892"/>
      <c r="E24" s="883"/>
      <c r="F24" s="883"/>
      <c r="G24" s="883"/>
      <c r="H24" s="892" t="s">
        <v>653</v>
      </c>
      <c r="I24" s="217" t="s">
        <v>329</v>
      </c>
      <c r="J24" s="217">
        <v>4</v>
      </c>
      <c r="K24" s="217" t="s">
        <v>57</v>
      </c>
      <c r="L24" s="883"/>
      <c r="M24" s="892"/>
      <c r="N24" s="892"/>
      <c r="O24" s="893"/>
      <c r="P24" s="893"/>
      <c r="Q24" s="893"/>
      <c r="R24" s="892"/>
      <c r="S24" s="883"/>
    </row>
    <row r="25" spans="1:19" ht="115.5" customHeight="1">
      <c r="A25" s="892"/>
      <c r="B25" s="892"/>
      <c r="C25" s="892"/>
      <c r="D25" s="892"/>
      <c r="E25" s="883"/>
      <c r="F25" s="883"/>
      <c r="G25" s="883"/>
      <c r="H25" s="892"/>
      <c r="I25" s="214" t="s">
        <v>640</v>
      </c>
      <c r="J25" s="217">
        <v>80</v>
      </c>
      <c r="K25" s="217" t="s">
        <v>45</v>
      </c>
      <c r="L25" s="883"/>
      <c r="M25" s="892"/>
      <c r="N25" s="892"/>
      <c r="O25" s="893"/>
      <c r="P25" s="893"/>
      <c r="Q25" s="893"/>
      <c r="R25" s="892"/>
      <c r="S25" s="883"/>
    </row>
    <row r="26" spans="1:19" ht="102.75" customHeight="1">
      <c r="A26" s="892">
        <v>6</v>
      </c>
      <c r="B26" s="892" t="s">
        <v>654</v>
      </c>
      <c r="C26" s="892">
        <v>1</v>
      </c>
      <c r="D26" s="892">
        <v>6</v>
      </c>
      <c r="E26" s="883" t="s">
        <v>1089</v>
      </c>
      <c r="F26" s="883" t="s">
        <v>655</v>
      </c>
      <c r="G26" s="883" t="s">
        <v>656</v>
      </c>
      <c r="H26" s="883" t="s">
        <v>653</v>
      </c>
      <c r="I26" s="214" t="s">
        <v>329</v>
      </c>
      <c r="J26" s="217">
        <v>4</v>
      </c>
      <c r="K26" s="217" t="s">
        <v>57</v>
      </c>
      <c r="L26" s="883" t="s">
        <v>657</v>
      </c>
      <c r="M26" s="892" t="s">
        <v>41</v>
      </c>
      <c r="N26" s="892" t="s">
        <v>972</v>
      </c>
      <c r="O26" s="893">
        <v>60000</v>
      </c>
      <c r="P26" s="893" t="s">
        <v>972</v>
      </c>
      <c r="Q26" s="893">
        <v>60000</v>
      </c>
      <c r="R26" s="892" t="s">
        <v>972</v>
      </c>
      <c r="S26" s="883" t="s">
        <v>622</v>
      </c>
    </row>
    <row r="27" spans="1:19" ht="87" customHeight="1">
      <c r="A27" s="884"/>
      <c r="B27" s="884"/>
      <c r="C27" s="884"/>
      <c r="D27" s="884"/>
      <c r="E27" s="875"/>
      <c r="F27" s="875"/>
      <c r="G27" s="875"/>
      <c r="H27" s="875"/>
      <c r="I27" s="211" t="s">
        <v>640</v>
      </c>
      <c r="J27" s="213">
        <v>100</v>
      </c>
      <c r="K27" s="213" t="s">
        <v>45</v>
      </c>
      <c r="L27" s="875"/>
      <c r="M27" s="884"/>
      <c r="N27" s="884"/>
      <c r="O27" s="896"/>
      <c r="P27" s="896"/>
      <c r="Q27" s="896"/>
      <c r="R27" s="884"/>
      <c r="S27" s="875"/>
    </row>
    <row r="28" spans="1:19" ht="96" customHeight="1">
      <c r="A28" s="885">
        <v>7</v>
      </c>
      <c r="B28" s="885" t="s">
        <v>654</v>
      </c>
      <c r="C28" s="885">
        <v>1</v>
      </c>
      <c r="D28" s="885">
        <v>13</v>
      </c>
      <c r="E28" s="876" t="s">
        <v>658</v>
      </c>
      <c r="F28" s="876" t="s">
        <v>659</v>
      </c>
      <c r="G28" s="876" t="s">
        <v>660</v>
      </c>
      <c r="H28" s="876" t="s">
        <v>653</v>
      </c>
      <c r="I28" s="212" t="s">
        <v>329</v>
      </c>
      <c r="J28" s="212">
        <v>3</v>
      </c>
      <c r="K28" s="212" t="s">
        <v>57</v>
      </c>
      <c r="L28" s="876" t="s">
        <v>661</v>
      </c>
      <c r="M28" s="885" t="s">
        <v>41</v>
      </c>
      <c r="N28" s="885" t="s">
        <v>972</v>
      </c>
      <c r="O28" s="895">
        <v>60000</v>
      </c>
      <c r="P28" s="895" t="s">
        <v>972</v>
      </c>
      <c r="Q28" s="895">
        <v>60000</v>
      </c>
      <c r="R28" s="885" t="s">
        <v>972</v>
      </c>
      <c r="S28" s="894" t="s">
        <v>622</v>
      </c>
    </row>
    <row r="29" spans="1:19" ht="87.75" customHeight="1">
      <c r="A29" s="892"/>
      <c r="B29" s="892"/>
      <c r="C29" s="892"/>
      <c r="D29" s="892"/>
      <c r="E29" s="883"/>
      <c r="F29" s="883"/>
      <c r="G29" s="883"/>
      <c r="H29" s="883"/>
      <c r="I29" s="214" t="s">
        <v>640</v>
      </c>
      <c r="J29" s="214">
        <v>60</v>
      </c>
      <c r="K29" s="214" t="s">
        <v>45</v>
      </c>
      <c r="L29" s="883"/>
      <c r="M29" s="892"/>
      <c r="N29" s="892"/>
      <c r="O29" s="893"/>
      <c r="P29" s="893"/>
      <c r="Q29" s="893"/>
      <c r="R29" s="892"/>
      <c r="S29" s="876"/>
    </row>
    <row r="30" spans="1:19" ht="60" customHeight="1">
      <c r="A30" s="892">
        <v>8</v>
      </c>
      <c r="B30" s="892" t="s">
        <v>662</v>
      </c>
      <c r="C30" s="892">
        <v>1</v>
      </c>
      <c r="D30" s="892">
        <v>6</v>
      </c>
      <c r="E30" s="883" t="s">
        <v>663</v>
      </c>
      <c r="F30" s="883" t="s">
        <v>664</v>
      </c>
      <c r="G30" s="883" t="s">
        <v>665</v>
      </c>
      <c r="H30" s="892" t="s">
        <v>413</v>
      </c>
      <c r="I30" s="217" t="s">
        <v>451</v>
      </c>
      <c r="J30" s="217">
        <v>1</v>
      </c>
      <c r="K30" s="217" t="s">
        <v>57</v>
      </c>
      <c r="L30" s="875" t="s">
        <v>666</v>
      </c>
      <c r="M30" s="892" t="s">
        <v>41</v>
      </c>
      <c r="N30" s="892" t="s">
        <v>972</v>
      </c>
      <c r="O30" s="893">
        <v>60000</v>
      </c>
      <c r="P30" s="893" t="s">
        <v>972</v>
      </c>
      <c r="Q30" s="893">
        <v>60000</v>
      </c>
      <c r="R30" s="892" t="s">
        <v>972</v>
      </c>
      <c r="S30" s="883" t="s">
        <v>622</v>
      </c>
    </row>
    <row r="31" spans="1:19" s="80" customFormat="1" ht="40.5" customHeight="1">
      <c r="A31" s="892"/>
      <c r="B31" s="892"/>
      <c r="C31" s="892"/>
      <c r="D31" s="892"/>
      <c r="E31" s="883"/>
      <c r="F31" s="883"/>
      <c r="G31" s="883"/>
      <c r="H31" s="892"/>
      <c r="I31" s="217" t="s">
        <v>667</v>
      </c>
      <c r="J31" s="217">
        <v>50</v>
      </c>
      <c r="K31" s="217" t="s">
        <v>45</v>
      </c>
      <c r="L31" s="876"/>
      <c r="M31" s="892"/>
      <c r="N31" s="892"/>
      <c r="O31" s="893"/>
      <c r="P31" s="893"/>
      <c r="Q31" s="893"/>
      <c r="R31" s="892"/>
      <c r="S31" s="883"/>
    </row>
    <row r="32" spans="1:19" ht="33" customHeight="1">
      <c r="A32" s="892"/>
      <c r="B32" s="892"/>
      <c r="C32" s="892"/>
      <c r="D32" s="892"/>
      <c r="E32" s="883"/>
      <c r="F32" s="883"/>
      <c r="G32" s="883"/>
      <c r="H32" s="892" t="s">
        <v>421</v>
      </c>
      <c r="I32" s="217" t="s">
        <v>626</v>
      </c>
      <c r="J32" s="217">
        <v>1</v>
      </c>
      <c r="K32" s="217" t="s">
        <v>57</v>
      </c>
      <c r="L32" s="875" t="s">
        <v>668</v>
      </c>
      <c r="M32" s="892"/>
      <c r="N32" s="892"/>
      <c r="O32" s="893"/>
      <c r="P32" s="893"/>
      <c r="Q32" s="893"/>
      <c r="R32" s="892"/>
      <c r="S32" s="883"/>
    </row>
    <row r="33" spans="1:19" ht="51" customHeight="1">
      <c r="A33" s="892"/>
      <c r="B33" s="892"/>
      <c r="C33" s="892"/>
      <c r="D33" s="892"/>
      <c r="E33" s="883"/>
      <c r="F33" s="883"/>
      <c r="G33" s="883"/>
      <c r="H33" s="892"/>
      <c r="I33" s="217" t="s">
        <v>667</v>
      </c>
      <c r="J33" s="217">
        <v>200</v>
      </c>
      <c r="K33" s="217" t="s">
        <v>45</v>
      </c>
      <c r="L33" s="876"/>
      <c r="M33" s="892"/>
      <c r="N33" s="892"/>
      <c r="O33" s="893"/>
      <c r="P33" s="893"/>
      <c r="Q33" s="893"/>
      <c r="R33" s="892"/>
      <c r="S33" s="883"/>
    </row>
    <row r="34" spans="1:19" ht="135" customHeight="1">
      <c r="A34" s="892">
        <v>9</v>
      </c>
      <c r="B34" s="892" t="s">
        <v>244</v>
      </c>
      <c r="C34" s="892">
        <v>5</v>
      </c>
      <c r="D34" s="892">
        <v>4</v>
      </c>
      <c r="E34" s="883" t="s">
        <v>976</v>
      </c>
      <c r="F34" s="883" t="s">
        <v>2252</v>
      </c>
      <c r="G34" s="883" t="s">
        <v>1086</v>
      </c>
      <c r="H34" s="883" t="s">
        <v>485</v>
      </c>
      <c r="I34" s="214" t="s">
        <v>329</v>
      </c>
      <c r="J34" s="214">
        <v>2</v>
      </c>
      <c r="K34" s="214" t="s">
        <v>57</v>
      </c>
      <c r="L34" s="883" t="s">
        <v>1087</v>
      </c>
      <c r="M34" s="883" t="s">
        <v>41</v>
      </c>
      <c r="N34" s="883" t="s">
        <v>972</v>
      </c>
      <c r="O34" s="891">
        <v>20000</v>
      </c>
      <c r="P34" s="883" t="s">
        <v>972</v>
      </c>
      <c r="Q34" s="891">
        <v>20000</v>
      </c>
      <c r="R34" s="883" t="s">
        <v>972</v>
      </c>
      <c r="S34" s="883" t="s">
        <v>622</v>
      </c>
    </row>
    <row r="35" spans="1:19" ht="30">
      <c r="A35" s="892"/>
      <c r="B35" s="892"/>
      <c r="C35" s="892"/>
      <c r="D35" s="892"/>
      <c r="E35" s="883"/>
      <c r="F35" s="883"/>
      <c r="G35" s="883"/>
      <c r="H35" s="883"/>
      <c r="I35" s="214" t="s">
        <v>640</v>
      </c>
      <c r="J35" s="214">
        <v>20</v>
      </c>
      <c r="K35" s="214" t="s">
        <v>45</v>
      </c>
      <c r="L35" s="883"/>
      <c r="M35" s="883"/>
      <c r="N35" s="883"/>
      <c r="O35" s="891"/>
      <c r="P35" s="883"/>
      <c r="Q35" s="891"/>
      <c r="R35" s="883"/>
      <c r="S35" s="883"/>
    </row>
    <row r="37" spans="1:19">
      <c r="P37" s="664"/>
      <c r="Q37" s="770" t="s">
        <v>30</v>
      </c>
      <c r="R37" s="771"/>
      <c r="S37" s="772"/>
    </row>
    <row r="38" spans="1:19">
      <c r="P38" s="665"/>
      <c r="Q38" s="667" t="s">
        <v>31</v>
      </c>
      <c r="R38" s="667" t="s">
        <v>32</v>
      </c>
      <c r="S38" s="667"/>
    </row>
    <row r="39" spans="1:19">
      <c r="P39" s="666"/>
      <c r="Q39" s="667"/>
      <c r="R39" s="68">
        <v>2024</v>
      </c>
      <c r="S39" s="68">
        <v>2025</v>
      </c>
    </row>
    <row r="40" spans="1:19">
      <c r="P40" s="16" t="s">
        <v>101</v>
      </c>
      <c r="Q40" s="33">
        <v>9</v>
      </c>
      <c r="R40" s="70">
        <f>Q34+Q30+Q28+Q22+Q26+Q20+Q18+Q6+Q11</f>
        <v>500000</v>
      </c>
      <c r="S40" s="33"/>
    </row>
  </sheetData>
  <mergeCells count="16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10"/>
    <mergeCell ref="B6:B10"/>
    <mergeCell ref="C6:C10"/>
    <mergeCell ref="D6:D10"/>
    <mergeCell ref="E6:E10"/>
    <mergeCell ref="O6:O10"/>
    <mergeCell ref="P6:P10"/>
    <mergeCell ref="Q6:Q10"/>
    <mergeCell ref="R6:R10"/>
    <mergeCell ref="S6:S10"/>
    <mergeCell ref="H9:H10"/>
    <mergeCell ref="L9:L10"/>
    <mergeCell ref="F6:F10"/>
    <mergeCell ref="G6:G10"/>
    <mergeCell ref="H6:H8"/>
    <mergeCell ref="L6:L8"/>
    <mergeCell ref="M6:M10"/>
    <mergeCell ref="N6:N10"/>
    <mergeCell ref="A11:A17"/>
    <mergeCell ref="B11:B17"/>
    <mergeCell ref="C11:C17"/>
    <mergeCell ref="D11:D17"/>
    <mergeCell ref="E11:E17"/>
    <mergeCell ref="F11:F17"/>
    <mergeCell ref="G11:G17"/>
    <mergeCell ref="H11:H13"/>
    <mergeCell ref="L11:L17"/>
    <mergeCell ref="H14:H16"/>
    <mergeCell ref="M11:M17"/>
    <mergeCell ref="N11:N17"/>
    <mergeCell ref="O11:O17"/>
    <mergeCell ref="P11:P17"/>
    <mergeCell ref="Q11:Q17"/>
    <mergeCell ref="R11:R17"/>
    <mergeCell ref="Q18:Q19"/>
    <mergeCell ref="R18:R19"/>
    <mergeCell ref="S18:S19"/>
    <mergeCell ref="S11:S17"/>
    <mergeCell ref="N18:N19"/>
    <mergeCell ref="O18:O19"/>
    <mergeCell ref="P18:P19"/>
    <mergeCell ref="R20:R21"/>
    <mergeCell ref="S20:S21"/>
    <mergeCell ref="A18:A19"/>
    <mergeCell ref="B18:B19"/>
    <mergeCell ref="C18:C19"/>
    <mergeCell ref="D18:D19"/>
    <mergeCell ref="E18:E19"/>
    <mergeCell ref="F18:F19"/>
    <mergeCell ref="G18:G19"/>
    <mergeCell ref="A20:A21"/>
    <mergeCell ref="B20:B21"/>
    <mergeCell ref="C20:C21"/>
    <mergeCell ref="D20:D21"/>
    <mergeCell ref="E20:E21"/>
    <mergeCell ref="F20:F21"/>
    <mergeCell ref="H18:H19"/>
    <mergeCell ref="L18:L19"/>
    <mergeCell ref="M18:M19"/>
    <mergeCell ref="G20:G21"/>
    <mergeCell ref="H20:H21"/>
    <mergeCell ref="L20:L21"/>
    <mergeCell ref="M20:M21"/>
    <mergeCell ref="N20:N21"/>
    <mergeCell ref="O20:O21"/>
    <mergeCell ref="O22:O25"/>
    <mergeCell ref="P22:P25"/>
    <mergeCell ref="Q22:Q25"/>
    <mergeCell ref="H24:H25"/>
    <mergeCell ref="G22:G25"/>
    <mergeCell ref="H22:H23"/>
    <mergeCell ref="L22:L25"/>
    <mergeCell ref="M22:M25"/>
    <mergeCell ref="N22:N25"/>
    <mergeCell ref="P20:P21"/>
    <mergeCell ref="Q20:Q21"/>
    <mergeCell ref="S26:S27"/>
    <mergeCell ref="M26:M27"/>
    <mergeCell ref="N26:N27"/>
    <mergeCell ref="O26:O27"/>
    <mergeCell ref="P26:P27"/>
    <mergeCell ref="Q26:Q27"/>
    <mergeCell ref="R26:R27"/>
    <mergeCell ref="A22:A25"/>
    <mergeCell ref="B22:B25"/>
    <mergeCell ref="C22:C25"/>
    <mergeCell ref="D22:D25"/>
    <mergeCell ref="E22:E25"/>
    <mergeCell ref="R22:R25"/>
    <mergeCell ref="S22:S25"/>
    <mergeCell ref="F22:F25"/>
    <mergeCell ref="A26:A27"/>
    <mergeCell ref="B26:B27"/>
    <mergeCell ref="C26:C27"/>
    <mergeCell ref="D26:D27"/>
    <mergeCell ref="E26:E27"/>
    <mergeCell ref="F26:F27"/>
    <mergeCell ref="G26:G27"/>
    <mergeCell ref="H26:H27"/>
    <mergeCell ref="L26:L27"/>
    <mergeCell ref="A28:A29"/>
    <mergeCell ref="B28:B29"/>
    <mergeCell ref="C28:C29"/>
    <mergeCell ref="D28:D29"/>
    <mergeCell ref="E28:E29"/>
    <mergeCell ref="F28:F29"/>
    <mergeCell ref="G28:G29"/>
    <mergeCell ref="H28:H29"/>
    <mergeCell ref="R28:R29"/>
    <mergeCell ref="L28:L29"/>
    <mergeCell ref="M28:M29"/>
    <mergeCell ref="N28:N29"/>
    <mergeCell ref="O28:O29"/>
    <mergeCell ref="P28:P29"/>
    <mergeCell ref="Q28:Q29"/>
    <mergeCell ref="Q30:Q33"/>
    <mergeCell ref="R30:R33"/>
    <mergeCell ref="S30:S33"/>
    <mergeCell ref="L32:L33"/>
    <mergeCell ref="S28:S29"/>
    <mergeCell ref="N30:N33"/>
    <mergeCell ref="O30:O33"/>
    <mergeCell ref="P30:P33"/>
    <mergeCell ref="P34:P35"/>
    <mergeCell ref="Q34:Q35"/>
    <mergeCell ref="R34:R35"/>
    <mergeCell ref="S34:S35"/>
    <mergeCell ref="L30:L31"/>
    <mergeCell ref="M30:M33"/>
    <mergeCell ref="A30:A33"/>
    <mergeCell ref="B30:B33"/>
    <mergeCell ref="C30:C33"/>
    <mergeCell ref="D30:D33"/>
    <mergeCell ref="E30:E33"/>
    <mergeCell ref="F30:F33"/>
    <mergeCell ref="G30:G33"/>
    <mergeCell ref="H32:H33"/>
    <mergeCell ref="A34:A35"/>
    <mergeCell ref="B34:B35"/>
    <mergeCell ref="C34:C35"/>
    <mergeCell ref="D34:D35"/>
    <mergeCell ref="E34:E35"/>
    <mergeCell ref="F34:F35"/>
    <mergeCell ref="H30:H31"/>
    <mergeCell ref="P37:P39"/>
    <mergeCell ref="Q37:S37"/>
    <mergeCell ref="Q38:Q39"/>
    <mergeCell ref="R38:S38"/>
    <mergeCell ref="G34:G35"/>
    <mergeCell ref="H34:H35"/>
    <mergeCell ref="L34:L35"/>
    <mergeCell ref="M34:M35"/>
    <mergeCell ref="N34:N35"/>
    <mergeCell ref="O34:O35"/>
  </mergeCells>
  <pageMargins left="0.7" right="0.7" top="0.75" bottom="0.75" header="0.3" footer="0.3"/>
  <pageSetup paperSize="8" scale="4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C9298-C8CB-4346-984C-13D018F48DA2}">
  <sheetPr>
    <pageSetUpPr fitToPage="1"/>
  </sheetPr>
  <dimension ref="A1:S38"/>
  <sheetViews>
    <sheetView topLeftCell="F22" zoomScale="80" zoomScaleNormal="80" workbookViewId="0">
      <selection activeCell="Q6" sqref="Q6:R28"/>
    </sheetView>
  </sheetViews>
  <sheetFormatPr defaultRowHeight="15"/>
  <cols>
    <col min="5" max="5" width="34.5703125" customWidth="1"/>
    <col min="6" max="6" width="80.5703125" customWidth="1"/>
    <col min="7" max="7" width="65.7109375" customWidth="1"/>
    <col min="8" max="8" width="21.140625" bestFit="1" customWidth="1"/>
    <col min="9" max="9" width="18.140625" customWidth="1"/>
    <col min="12" max="12" width="37.85546875" customWidth="1"/>
    <col min="15" max="15" width="16.42578125" customWidth="1"/>
    <col min="16" max="16" width="14.140625" customWidth="1"/>
    <col min="17" max="17" width="11" customWidth="1"/>
    <col min="18" max="18" width="13" customWidth="1"/>
    <col min="19" max="19" width="19" customWidth="1"/>
  </cols>
  <sheetData>
    <row r="1" spans="1:19" ht="18.75">
      <c r="A1" s="20" t="s">
        <v>1304</v>
      </c>
      <c r="B1" s="21"/>
      <c r="C1" s="21"/>
      <c r="D1" s="21"/>
      <c r="E1" s="22"/>
      <c r="F1" s="22"/>
      <c r="G1" s="21"/>
      <c r="H1" s="21"/>
      <c r="I1" s="21"/>
      <c r="J1" s="21"/>
      <c r="K1" s="21"/>
      <c r="L1" s="23"/>
      <c r="M1" s="21"/>
      <c r="N1" s="21"/>
      <c r="O1" s="24"/>
      <c r="P1" s="25"/>
      <c r="Q1" s="24"/>
      <c r="R1" s="24"/>
      <c r="S1" s="21"/>
    </row>
    <row r="2" spans="1:19" ht="28.5" customHeight="1">
      <c r="A2" s="71"/>
      <c r="B2" s="21"/>
      <c r="C2" s="21"/>
      <c r="D2" s="21"/>
      <c r="E2" s="22"/>
      <c r="F2" s="22"/>
      <c r="G2" s="21"/>
      <c r="H2" s="21"/>
      <c r="I2" s="21"/>
      <c r="J2" s="21"/>
      <c r="K2" s="21"/>
      <c r="L2" s="589"/>
      <c r="M2" s="589"/>
      <c r="N2" s="589"/>
      <c r="O2" s="589"/>
      <c r="P2" s="589"/>
      <c r="Q2" s="589"/>
      <c r="R2" s="589"/>
      <c r="S2" s="589"/>
    </row>
    <row r="3" spans="1:19" ht="54" customHeight="1">
      <c r="A3" s="933" t="s">
        <v>0</v>
      </c>
      <c r="B3" s="935" t="s">
        <v>1</v>
      </c>
      <c r="C3" s="935" t="s">
        <v>2</v>
      </c>
      <c r="D3" s="935" t="s">
        <v>3</v>
      </c>
      <c r="E3" s="937" t="s">
        <v>4</v>
      </c>
      <c r="F3" s="937" t="s">
        <v>33</v>
      </c>
      <c r="G3" s="933" t="s">
        <v>34</v>
      </c>
      <c r="H3" s="935" t="s">
        <v>5</v>
      </c>
      <c r="I3" s="939" t="s">
        <v>6</v>
      </c>
      <c r="J3" s="940"/>
      <c r="K3" s="941"/>
      <c r="L3" s="933" t="s">
        <v>7</v>
      </c>
      <c r="M3" s="939" t="s">
        <v>8</v>
      </c>
      <c r="N3" s="941"/>
      <c r="O3" s="942" t="s">
        <v>9</v>
      </c>
      <c r="P3" s="943"/>
      <c r="Q3" s="942" t="s">
        <v>10</v>
      </c>
      <c r="R3" s="943"/>
      <c r="S3" s="933" t="s">
        <v>11</v>
      </c>
    </row>
    <row r="4" spans="1:19" ht="36.75" customHeight="1">
      <c r="A4" s="934"/>
      <c r="B4" s="936"/>
      <c r="C4" s="936"/>
      <c r="D4" s="936"/>
      <c r="E4" s="938"/>
      <c r="F4" s="938"/>
      <c r="G4" s="934"/>
      <c r="H4" s="936"/>
      <c r="I4" s="26" t="s">
        <v>37</v>
      </c>
      <c r="J4" s="26" t="s">
        <v>35</v>
      </c>
      <c r="K4" s="26" t="s">
        <v>70</v>
      </c>
      <c r="L4" s="934"/>
      <c r="M4" s="26">
        <v>2024</v>
      </c>
      <c r="N4" s="26">
        <v>2025</v>
      </c>
      <c r="O4" s="27">
        <v>2024</v>
      </c>
      <c r="P4" s="27">
        <v>2025</v>
      </c>
      <c r="Q4" s="27">
        <v>2024</v>
      </c>
      <c r="R4" s="27">
        <v>2025</v>
      </c>
      <c r="S4" s="93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ht="70.5" customHeight="1">
      <c r="A6" s="926">
        <v>1</v>
      </c>
      <c r="B6" s="926" t="s">
        <v>244</v>
      </c>
      <c r="C6" s="926" t="s">
        <v>38</v>
      </c>
      <c r="D6" s="907">
        <v>3</v>
      </c>
      <c r="E6" s="907" t="s">
        <v>479</v>
      </c>
      <c r="F6" s="907" t="s">
        <v>480</v>
      </c>
      <c r="G6" s="907" t="s">
        <v>2253</v>
      </c>
      <c r="H6" s="907" t="s">
        <v>317</v>
      </c>
      <c r="I6" s="230" t="s">
        <v>989</v>
      </c>
      <c r="J6" s="230">
        <v>1</v>
      </c>
      <c r="K6" s="230" t="s">
        <v>57</v>
      </c>
      <c r="L6" s="907" t="s">
        <v>2254</v>
      </c>
      <c r="M6" s="913" t="s">
        <v>313</v>
      </c>
      <c r="N6" s="929"/>
      <c r="O6" s="913">
        <v>100000</v>
      </c>
      <c r="P6" s="931"/>
      <c r="Q6" s="913">
        <v>100000</v>
      </c>
      <c r="R6" s="931"/>
      <c r="S6" s="907" t="s">
        <v>481</v>
      </c>
    </row>
    <row r="7" spans="1:19" ht="108.75" customHeight="1">
      <c r="A7" s="927"/>
      <c r="B7" s="927"/>
      <c r="C7" s="927"/>
      <c r="D7" s="908"/>
      <c r="E7" s="908"/>
      <c r="F7" s="908"/>
      <c r="G7" s="908"/>
      <c r="H7" s="908"/>
      <c r="I7" s="19" t="s">
        <v>331</v>
      </c>
      <c r="J7" s="138" t="s">
        <v>990</v>
      </c>
      <c r="K7" s="33" t="s">
        <v>724</v>
      </c>
      <c r="L7" s="908"/>
      <c r="M7" s="914"/>
      <c r="N7" s="930"/>
      <c r="O7" s="914"/>
      <c r="P7" s="932"/>
      <c r="Q7" s="914"/>
      <c r="R7" s="932"/>
      <c r="S7" s="908"/>
    </row>
    <row r="8" spans="1:19" ht="108.75" customHeight="1">
      <c r="A8" s="684">
        <v>2</v>
      </c>
      <c r="B8" s="646">
        <v>6</v>
      </c>
      <c r="C8" s="646">
        <v>5</v>
      </c>
      <c r="D8" s="646">
        <v>4</v>
      </c>
      <c r="E8" s="652" t="s">
        <v>482</v>
      </c>
      <c r="F8" s="652" t="s">
        <v>483</v>
      </c>
      <c r="G8" s="856" t="s">
        <v>484</v>
      </c>
      <c r="H8" s="657" t="s">
        <v>485</v>
      </c>
      <c r="I8" s="18" t="s">
        <v>59</v>
      </c>
      <c r="J8" s="18">
        <v>1</v>
      </c>
      <c r="K8" s="18" t="s">
        <v>57</v>
      </c>
      <c r="L8" s="856" t="s">
        <v>2255</v>
      </c>
      <c r="M8" s="657" t="s">
        <v>313</v>
      </c>
      <c r="N8" s="675"/>
      <c r="O8" s="853">
        <v>55000</v>
      </c>
      <c r="P8" s="675"/>
      <c r="Q8" s="853">
        <v>55000</v>
      </c>
      <c r="R8" s="675"/>
      <c r="S8" s="659" t="s">
        <v>481</v>
      </c>
    </row>
    <row r="9" spans="1:19" ht="54" customHeight="1">
      <c r="A9" s="685"/>
      <c r="B9" s="648"/>
      <c r="C9" s="648"/>
      <c r="D9" s="648"/>
      <c r="E9" s="654"/>
      <c r="F9" s="654"/>
      <c r="G9" s="856"/>
      <c r="H9" s="657"/>
      <c r="I9" s="133" t="s">
        <v>72</v>
      </c>
      <c r="J9" s="35">
        <v>40</v>
      </c>
      <c r="K9" s="35" t="s">
        <v>724</v>
      </c>
      <c r="L9" s="856"/>
      <c r="M9" s="657"/>
      <c r="N9" s="675"/>
      <c r="O9" s="853"/>
      <c r="P9" s="675"/>
      <c r="Q9" s="853"/>
      <c r="R9" s="675"/>
      <c r="S9" s="659"/>
    </row>
    <row r="10" spans="1:19" ht="39.75" customHeight="1">
      <c r="A10" s="684">
        <v>3</v>
      </c>
      <c r="B10" s="644">
        <v>1</v>
      </c>
      <c r="C10" s="644">
        <v>1</v>
      </c>
      <c r="D10" s="644">
        <v>6</v>
      </c>
      <c r="E10" s="641" t="s">
        <v>486</v>
      </c>
      <c r="F10" s="641" t="s">
        <v>487</v>
      </c>
      <c r="G10" s="644" t="s">
        <v>488</v>
      </c>
      <c r="H10" s="641" t="s">
        <v>310</v>
      </c>
      <c r="I10" s="231" t="s">
        <v>475</v>
      </c>
      <c r="J10" s="60">
        <v>2</v>
      </c>
      <c r="K10" s="60" t="s">
        <v>57</v>
      </c>
      <c r="L10" s="641" t="s">
        <v>489</v>
      </c>
      <c r="M10" s="652" t="s">
        <v>64</v>
      </c>
      <c r="N10" s="919"/>
      <c r="O10" s="922">
        <v>30000</v>
      </c>
      <c r="P10" s="919"/>
      <c r="Q10" s="922">
        <v>30000</v>
      </c>
      <c r="R10" s="925"/>
      <c r="S10" s="659" t="s">
        <v>481</v>
      </c>
    </row>
    <row r="11" spans="1:19" ht="39.75" customHeight="1">
      <c r="A11" s="928"/>
      <c r="B11" s="815"/>
      <c r="C11" s="815"/>
      <c r="D11" s="815"/>
      <c r="E11" s="628"/>
      <c r="F11" s="628"/>
      <c r="G11" s="815"/>
      <c r="H11" s="628"/>
      <c r="I11" s="231" t="s">
        <v>991</v>
      </c>
      <c r="J11" s="60">
        <v>800</v>
      </c>
      <c r="K11" s="60" t="s">
        <v>57</v>
      </c>
      <c r="L11" s="628"/>
      <c r="M11" s="653"/>
      <c r="N11" s="920"/>
      <c r="O11" s="923"/>
      <c r="P11" s="920"/>
      <c r="Q11" s="923"/>
      <c r="R11" s="925"/>
      <c r="S11" s="659"/>
    </row>
    <row r="12" spans="1:19" ht="81" customHeight="1">
      <c r="A12" s="685"/>
      <c r="B12" s="645"/>
      <c r="C12" s="645"/>
      <c r="D12" s="645"/>
      <c r="E12" s="619"/>
      <c r="F12" s="619"/>
      <c r="G12" s="645"/>
      <c r="H12" s="619"/>
      <c r="I12" s="7" t="s">
        <v>992</v>
      </c>
      <c r="J12" s="14" t="s">
        <v>993</v>
      </c>
      <c r="K12" s="60" t="s">
        <v>57</v>
      </c>
      <c r="L12" s="619"/>
      <c r="M12" s="654"/>
      <c r="N12" s="921"/>
      <c r="O12" s="924"/>
      <c r="P12" s="921"/>
      <c r="Q12" s="924"/>
      <c r="R12" s="925"/>
      <c r="S12" s="659"/>
    </row>
    <row r="13" spans="1:19" ht="75.75" customHeight="1">
      <c r="A13" s="926">
        <v>4</v>
      </c>
      <c r="B13" s="907" t="s">
        <v>344</v>
      </c>
      <c r="C13" s="907">
        <v>1</v>
      </c>
      <c r="D13" s="907">
        <v>6</v>
      </c>
      <c r="E13" s="641" t="s">
        <v>490</v>
      </c>
      <c r="F13" s="641" t="s">
        <v>491</v>
      </c>
      <c r="G13" s="641" t="s">
        <v>492</v>
      </c>
      <c r="H13" s="907" t="s">
        <v>317</v>
      </c>
      <c r="I13" s="18" t="s">
        <v>989</v>
      </c>
      <c r="J13" s="18">
        <v>1</v>
      </c>
      <c r="K13" s="18" t="s">
        <v>57</v>
      </c>
      <c r="L13" s="907" t="s">
        <v>493</v>
      </c>
      <c r="M13" s="913" t="s">
        <v>56</v>
      </c>
      <c r="N13" s="684"/>
      <c r="O13" s="909">
        <v>85000</v>
      </c>
      <c r="P13" s="684"/>
      <c r="Q13" s="909">
        <v>85000</v>
      </c>
      <c r="R13" s="684"/>
      <c r="S13" s="907" t="s">
        <v>481</v>
      </c>
    </row>
    <row r="14" spans="1:19" ht="87.75" customHeight="1">
      <c r="A14" s="927"/>
      <c r="B14" s="908"/>
      <c r="C14" s="908"/>
      <c r="D14" s="908"/>
      <c r="E14" s="619"/>
      <c r="F14" s="619"/>
      <c r="G14" s="619"/>
      <c r="H14" s="908"/>
      <c r="I14" s="19" t="s">
        <v>72</v>
      </c>
      <c r="J14" s="138" t="s">
        <v>994</v>
      </c>
      <c r="K14" s="33" t="s">
        <v>724</v>
      </c>
      <c r="L14" s="908"/>
      <c r="M14" s="914"/>
      <c r="N14" s="685"/>
      <c r="O14" s="910"/>
      <c r="P14" s="685"/>
      <c r="Q14" s="910"/>
      <c r="R14" s="685"/>
      <c r="S14" s="908"/>
    </row>
    <row r="15" spans="1:19" ht="90" customHeight="1">
      <c r="A15" s="926">
        <v>5</v>
      </c>
      <c r="B15" s="641" t="s">
        <v>494</v>
      </c>
      <c r="C15" s="641">
        <v>1</v>
      </c>
      <c r="D15" s="641">
        <v>9</v>
      </c>
      <c r="E15" s="641" t="s">
        <v>495</v>
      </c>
      <c r="F15" s="641" t="s">
        <v>496</v>
      </c>
      <c r="G15" s="641" t="s">
        <v>497</v>
      </c>
      <c r="H15" s="641" t="s">
        <v>413</v>
      </c>
      <c r="I15" s="18" t="s">
        <v>47</v>
      </c>
      <c r="J15" s="18">
        <v>1</v>
      </c>
      <c r="K15" s="18" t="s">
        <v>57</v>
      </c>
      <c r="L15" s="641" t="s">
        <v>2256</v>
      </c>
      <c r="M15" s="915" t="s">
        <v>56</v>
      </c>
      <c r="N15" s="917"/>
      <c r="O15" s="915">
        <v>100000</v>
      </c>
      <c r="P15" s="917"/>
      <c r="Q15" s="915">
        <v>100000</v>
      </c>
      <c r="R15" s="917"/>
      <c r="S15" s="641" t="s">
        <v>481</v>
      </c>
    </row>
    <row r="16" spans="1:19" ht="105" customHeight="1">
      <c r="A16" s="927"/>
      <c r="B16" s="619"/>
      <c r="C16" s="619"/>
      <c r="D16" s="619"/>
      <c r="E16" s="619"/>
      <c r="F16" s="619"/>
      <c r="G16" s="619"/>
      <c r="H16" s="619"/>
      <c r="I16" s="7" t="s">
        <v>72</v>
      </c>
      <c r="J16" s="7">
        <v>120</v>
      </c>
      <c r="K16" s="13" t="s">
        <v>724</v>
      </c>
      <c r="L16" s="619"/>
      <c r="M16" s="916"/>
      <c r="N16" s="918"/>
      <c r="O16" s="916"/>
      <c r="P16" s="918"/>
      <c r="Q16" s="916"/>
      <c r="R16" s="918"/>
      <c r="S16" s="619"/>
    </row>
    <row r="17" spans="1:19" ht="108" customHeight="1">
      <c r="A17" s="646">
        <v>6</v>
      </c>
      <c r="B17" s="641" t="s">
        <v>344</v>
      </c>
      <c r="C17" s="641">
        <v>1</v>
      </c>
      <c r="D17" s="641">
        <v>9</v>
      </c>
      <c r="E17" s="641" t="s">
        <v>498</v>
      </c>
      <c r="F17" s="641" t="s">
        <v>2257</v>
      </c>
      <c r="G17" s="641" t="s">
        <v>2258</v>
      </c>
      <c r="H17" s="907" t="s">
        <v>499</v>
      </c>
      <c r="I17" s="7" t="s">
        <v>995</v>
      </c>
      <c r="J17" s="7">
        <v>1</v>
      </c>
      <c r="K17" s="7" t="s">
        <v>57</v>
      </c>
      <c r="L17" s="684" t="s">
        <v>2259</v>
      </c>
      <c r="M17" s="913" t="s">
        <v>313</v>
      </c>
      <c r="N17" s="641"/>
      <c r="O17" s="911">
        <v>150000</v>
      </c>
      <c r="P17" s="641"/>
      <c r="Q17" s="911">
        <v>150000</v>
      </c>
      <c r="R17" s="641"/>
      <c r="S17" s="907" t="s">
        <v>481</v>
      </c>
    </row>
    <row r="18" spans="1:19" ht="75" customHeight="1">
      <c r="A18" s="648"/>
      <c r="B18" s="619"/>
      <c r="C18" s="619"/>
      <c r="D18" s="619"/>
      <c r="E18" s="619"/>
      <c r="F18" s="619"/>
      <c r="G18" s="619"/>
      <c r="H18" s="908"/>
      <c r="I18" s="19" t="s">
        <v>331</v>
      </c>
      <c r="J18" s="138" t="s">
        <v>996</v>
      </c>
      <c r="K18" s="17" t="s">
        <v>724</v>
      </c>
      <c r="L18" s="685"/>
      <c r="M18" s="914"/>
      <c r="N18" s="619"/>
      <c r="O18" s="912"/>
      <c r="P18" s="619"/>
      <c r="Q18" s="912"/>
      <c r="R18" s="619"/>
      <c r="S18" s="908"/>
    </row>
    <row r="19" spans="1:19" ht="172.5" customHeight="1">
      <c r="A19" s="35">
        <v>7</v>
      </c>
      <c r="B19" s="7" t="s">
        <v>244</v>
      </c>
      <c r="C19" s="7" t="s">
        <v>500</v>
      </c>
      <c r="D19" s="7">
        <v>10</v>
      </c>
      <c r="E19" s="7" t="s">
        <v>501</v>
      </c>
      <c r="F19" s="7" t="s">
        <v>502</v>
      </c>
      <c r="G19" s="7" t="s">
        <v>503</v>
      </c>
      <c r="H19" s="7" t="s">
        <v>504</v>
      </c>
      <c r="I19" s="7" t="s">
        <v>505</v>
      </c>
      <c r="J19" s="7">
        <v>6</v>
      </c>
      <c r="K19" s="13" t="s">
        <v>57</v>
      </c>
      <c r="L19" s="7" t="s">
        <v>506</v>
      </c>
      <c r="M19" s="70" t="s">
        <v>437</v>
      </c>
      <c r="N19" s="13"/>
      <c r="O19" s="70">
        <v>120000</v>
      </c>
      <c r="P19" s="70"/>
      <c r="Q19" s="70">
        <v>120000</v>
      </c>
      <c r="R19" s="70"/>
      <c r="S19" s="7" t="s">
        <v>481</v>
      </c>
    </row>
    <row r="20" spans="1:19" ht="91.5" customHeight="1">
      <c r="A20" s="646">
        <v>8</v>
      </c>
      <c r="B20" s="646" t="s">
        <v>244</v>
      </c>
      <c r="C20" s="646">
        <v>1</v>
      </c>
      <c r="D20" s="646">
        <v>13</v>
      </c>
      <c r="E20" s="652" t="s">
        <v>507</v>
      </c>
      <c r="F20" s="652" t="s">
        <v>2260</v>
      </c>
      <c r="G20" s="652" t="s">
        <v>2261</v>
      </c>
      <c r="H20" s="646" t="s">
        <v>508</v>
      </c>
      <c r="I20" s="19" t="s">
        <v>997</v>
      </c>
      <c r="J20" s="19">
        <v>1</v>
      </c>
      <c r="K20" s="19" t="s">
        <v>57</v>
      </c>
      <c r="L20" s="652" t="s">
        <v>509</v>
      </c>
      <c r="M20" s="646" t="s">
        <v>313</v>
      </c>
      <c r="N20" s="907"/>
      <c r="O20" s="649">
        <v>50000</v>
      </c>
      <c r="P20" s="907"/>
      <c r="Q20" s="649">
        <v>50000</v>
      </c>
      <c r="R20" s="907"/>
      <c r="S20" s="641" t="s">
        <v>481</v>
      </c>
    </row>
    <row r="21" spans="1:19" ht="126.75" customHeight="1">
      <c r="A21" s="648"/>
      <c r="B21" s="648"/>
      <c r="C21" s="648"/>
      <c r="D21" s="648"/>
      <c r="E21" s="654"/>
      <c r="F21" s="654"/>
      <c r="G21" s="654"/>
      <c r="H21" s="648"/>
      <c r="I21" s="7" t="s">
        <v>314</v>
      </c>
      <c r="J21" s="232">
        <v>2000</v>
      </c>
      <c r="K21" s="13" t="s">
        <v>57</v>
      </c>
      <c r="L21" s="654"/>
      <c r="M21" s="648"/>
      <c r="N21" s="908"/>
      <c r="O21" s="651"/>
      <c r="P21" s="908"/>
      <c r="Q21" s="651"/>
      <c r="R21" s="908"/>
      <c r="S21" s="619"/>
    </row>
    <row r="22" spans="1:19" ht="64.5" customHeight="1">
      <c r="A22" s="757">
        <v>9</v>
      </c>
      <c r="B22" s="660" t="s">
        <v>244</v>
      </c>
      <c r="C22" s="660">
        <v>1</v>
      </c>
      <c r="D22" s="660">
        <v>13</v>
      </c>
      <c r="E22" s="757" t="s">
        <v>510</v>
      </c>
      <c r="F22" s="907" t="s">
        <v>511</v>
      </c>
      <c r="G22" s="907" t="s">
        <v>2262</v>
      </c>
      <c r="H22" s="660" t="s">
        <v>58</v>
      </c>
      <c r="I22" s="133" t="s">
        <v>2263</v>
      </c>
      <c r="J22" s="133">
        <v>1</v>
      </c>
      <c r="K22" s="133" t="s">
        <v>57</v>
      </c>
      <c r="L22" s="907" t="s">
        <v>512</v>
      </c>
      <c r="M22" s="907" t="s">
        <v>313</v>
      </c>
      <c r="N22" s="652"/>
      <c r="O22" s="909">
        <v>40000</v>
      </c>
      <c r="P22" s="652"/>
      <c r="Q22" s="909">
        <v>40000</v>
      </c>
      <c r="R22" s="652"/>
      <c r="S22" s="641" t="s">
        <v>481</v>
      </c>
    </row>
    <row r="23" spans="1:19" ht="96.75" customHeight="1">
      <c r="A23" s="759"/>
      <c r="B23" s="661"/>
      <c r="C23" s="661"/>
      <c r="D23" s="661"/>
      <c r="E23" s="759"/>
      <c r="F23" s="908"/>
      <c r="G23" s="908"/>
      <c r="H23" s="661"/>
      <c r="I23" s="92" t="s">
        <v>331</v>
      </c>
      <c r="J23" s="138" t="s">
        <v>931</v>
      </c>
      <c r="K23" s="36" t="s">
        <v>724</v>
      </c>
      <c r="L23" s="908"/>
      <c r="M23" s="908"/>
      <c r="N23" s="654"/>
      <c r="O23" s="910"/>
      <c r="P23" s="654"/>
      <c r="Q23" s="910"/>
      <c r="R23" s="654"/>
      <c r="S23" s="619"/>
    </row>
    <row r="24" spans="1:19" ht="171.75" customHeight="1">
      <c r="A24" s="35">
        <v>10</v>
      </c>
      <c r="B24" s="7" t="s">
        <v>244</v>
      </c>
      <c r="C24" s="7" t="s">
        <v>500</v>
      </c>
      <c r="D24" s="7">
        <v>10</v>
      </c>
      <c r="E24" s="7" t="s">
        <v>501</v>
      </c>
      <c r="F24" s="7" t="s">
        <v>502</v>
      </c>
      <c r="G24" s="7" t="s">
        <v>503</v>
      </c>
      <c r="H24" s="7" t="s">
        <v>504</v>
      </c>
      <c r="I24" s="7" t="s">
        <v>505</v>
      </c>
      <c r="J24" s="7">
        <v>6</v>
      </c>
      <c r="K24" s="13" t="s">
        <v>57</v>
      </c>
      <c r="L24" s="7" t="s">
        <v>506</v>
      </c>
      <c r="M24" s="70"/>
      <c r="N24" s="13" t="s">
        <v>437</v>
      </c>
      <c r="O24" s="70"/>
      <c r="P24" s="70">
        <v>125000</v>
      </c>
      <c r="Q24" s="70"/>
      <c r="R24" s="70">
        <v>125000</v>
      </c>
      <c r="S24" s="7" t="s">
        <v>481</v>
      </c>
    </row>
    <row r="25" spans="1:19" ht="39.75" customHeight="1">
      <c r="A25" s="652">
        <v>11</v>
      </c>
      <c r="B25" s="646" t="s">
        <v>344</v>
      </c>
      <c r="C25" s="646">
        <v>1</v>
      </c>
      <c r="D25" s="646">
        <v>13</v>
      </c>
      <c r="E25" s="652" t="s">
        <v>998</v>
      </c>
      <c r="F25" s="652" t="s">
        <v>2264</v>
      </c>
      <c r="G25" s="652" t="s">
        <v>2265</v>
      </c>
      <c r="H25" s="646" t="s">
        <v>58</v>
      </c>
      <c r="I25" s="35" t="s">
        <v>329</v>
      </c>
      <c r="J25" s="35">
        <v>1</v>
      </c>
      <c r="K25" s="35" t="s">
        <v>57</v>
      </c>
      <c r="L25" s="652" t="s">
        <v>999</v>
      </c>
      <c r="M25" s="646"/>
      <c r="N25" s="646" t="s">
        <v>63</v>
      </c>
      <c r="O25" s="649"/>
      <c r="P25" s="649">
        <v>65000</v>
      </c>
      <c r="Q25" s="905"/>
      <c r="R25" s="649">
        <v>65000</v>
      </c>
      <c r="S25" s="641" t="s">
        <v>481</v>
      </c>
    </row>
    <row r="26" spans="1:19" ht="70.5" customHeight="1">
      <c r="A26" s="654"/>
      <c r="B26" s="648"/>
      <c r="C26" s="648"/>
      <c r="D26" s="648"/>
      <c r="E26" s="654"/>
      <c r="F26" s="654"/>
      <c r="G26" s="654"/>
      <c r="H26" s="648"/>
      <c r="I26" s="133" t="s">
        <v>667</v>
      </c>
      <c r="J26" s="35">
        <v>40</v>
      </c>
      <c r="K26" s="35" t="s">
        <v>45</v>
      </c>
      <c r="L26" s="654"/>
      <c r="M26" s="648"/>
      <c r="N26" s="648"/>
      <c r="O26" s="651"/>
      <c r="P26" s="648"/>
      <c r="Q26" s="906"/>
      <c r="R26" s="648"/>
      <c r="S26" s="619"/>
    </row>
    <row r="27" spans="1:19" ht="30.75" customHeight="1">
      <c r="A27" s="856">
        <v>12</v>
      </c>
      <c r="B27" s="856" t="s">
        <v>244</v>
      </c>
      <c r="C27" s="856">
        <v>1</v>
      </c>
      <c r="D27" s="856">
        <v>6</v>
      </c>
      <c r="E27" s="856" t="s">
        <v>1000</v>
      </c>
      <c r="F27" s="856" t="s">
        <v>1001</v>
      </c>
      <c r="G27" s="856" t="s">
        <v>1002</v>
      </c>
      <c r="H27" s="646" t="s">
        <v>58</v>
      </c>
      <c r="I27" s="35" t="s">
        <v>329</v>
      </c>
      <c r="J27" s="35">
        <v>1</v>
      </c>
      <c r="K27" s="35" t="s">
        <v>57</v>
      </c>
      <c r="L27" s="652" t="s">
        <v>999</v>
      </c>
      <c r="M27" s="646"/>
      <c r="N27" s="646" t="s">
        <v>63</v>
      </c>
      <c r="O27" s="649"/>
      <c r="P27" s="649">
        <v>60000</v>
      </c>
      <c r="Q27" s="905"/>
      <c r="R27" s="649">
        <v>60000</v>
      </c>
      <c r="S27" s="641" t="s">
        <v>481</v>
      </c>
    </row>
    <row r="28" spans="1:19" ht="86.25" customHeight="1">
      <c r="A28" s="856"/>
      <c r="B28" s="856"/>
      <c r="C28" s="856"/>
      <c r="D28" s="856"/>
      <c r="E28" s="856"/>
      <c r="F28" s="856"/>
      <c r="G28" s="856"/>
      <c r="H28" s="648"/>
      <c r="I28" s="133" t="s">
        <v>667</v>
      </c>
      <c r="J28" s="35">
        <v>40</v>
      </c>
      <c r="K28" s="35" t="s">
        <v>45</v>
      </c>
      <c r="L28" s="654"/>
      <c r="M28" s="648"/>
      <c r="N28" s="648"/>
      <c r="O28" s="651"/>
      <c r="P28" s="648"/>
      <c r="Q28" s="906"/>
      <c r="R28" s="648"/>
      <c r="S28" s="619"/>
    </row>
    <row r="29" spans="1:19">
      <c r="A29" s="23"/>
      <c r="B29" s="21"/>
      <c r="C29" s="21"/>
      <c r="D29" s="21"/>
      <c r="E29" s="21"/>
      <c r="F29" s="21"/>
      <c r="G29" s="21"/>
      <c r="H29" s="21"/>
      <c r="I29" s="21"/>
      <c r="J29" s="21"/>
      <c r="K29" s="21"/>
      <c r="L29" s="21"/>
      <c r="M29" s="21"/>
      <c r="S29" s="21"/>
    </row>
    <row r="30" spans="1:19">
      <c r="A30" s="23"/>
      <c r="B30" s="21"/>
      <c r="C30" s="21"/>
      <c r="D30" s="21"/>
      <c r="E30" s="21"/>
      <c r="F30" s="21"/>
      <c r="G30" s="21"/>
      <c r="H30" s="21"/>
      <c r="I30" s="21"/>
      <c r="J30" s="21"/>
      <c r="K30" s="21"/>
      <c r="L30" s="21"/>
      <c r="M30" s="21"/>
      <c r="O30" s="664"/>
      <c r="P30" s="770" t="s">
        <v>30</v>
      </c>
      <c r="Q30" s="771"/>
      <c r="R30" s="772"/>
      <c r="S30" s="21"/>
    </row>
    <row r="31" spans="1:19">
      <c r="A31" s="23"/>
      <c r="B31" s="21"/>
      <c r="C31" s="21"/>
      <c r="D31" s="21"/>
      <c r="E31" s="21"/>
      <c r="F31" s="21"/>
      <c r="G31" s="21"/>
      <c r="H31" s="21"/>
      <c r="I31" s="21"/>
      <c r="J31" s="21"/>
      <c r="K31" s="21"/>
      <c r="L31" s="21"/>
      <c r="M31" s="21"/>
      <c r="O31" s="665"/>
      <c r="P31" s="903" t="s">
        <v>31</v>
      </c>
      <c r="Q31" s="770" t="s">
        <v>32</v>
      </c>
      <c r="R31" s="772"/>
      <c r="S31" s="21"/>
    </row>
    <row r="32" spans="1:19">
      <c r="A32" s="23"/>
      <c r="B32" s="21"/>
      <c r="C32" s="21"/>
      <c r="D32" s="21"/>
      <c r="E32" s="21"/>
      <c r="F32" s="21"/>
      <c r="G32" s="21"/>
      <c r="H32" s="21"/>
      <c r="I32" s="21"/>
      <c r="J32" s="21"/>
      <c r="K32" s="21"/>
      <c r="L32" s="21"/>
      <c r="M32" s="21"/>
      <c r="O32" s="666"/>
      <c r="P32" s="904"/>
      <c r="Q32" s="68">
        <v>2024</v>
      </c>
      <c r="R32" s="68">
        <v>2025</v>
      </c>
      <c r="S32" s="21"/>
    </row>
    <row r="33" spans="1:19">
      <c r="A33" s="23"/>
      <c r="B33" s="21"/>
      <c r="C33" s="21"/>
      <c r="D33" s="21"/>
      <c r="E33" s="21"/>
      <c r="F33" s="21"/>
      <c r="G33" s="21"/>
      <c r="H33" s="21"/>
      <c r="I33" s="21"/>
      <c r="J33" s="21"/>
      <c r="K33" s="21"/>
      <c r="L33" s="21"/>
      <c r="M33" s="21"/>
      <c r="O33" s="68" t="s">
        <v>101</v>
      </c>
      <c r="P33" s="42">
        <v>12</v>
      </c>
      <c r="Q33" s="64">
        <f>Q22+Q20+Q19+Q17+Q15+Q13+Q10+Q8+Q6</f>
        <v>730000</v>
      </c>
      <c r="R33" s="140">
        <f>R27+R24+R25</f>
        <v>250000</v>
      </c>
      <c r="S33" s="21"/>
    </row>
    <row r="34" spans="1:19">
      <c r="A34" s="23"/>
      <c r="B34" s="21"/>
      <c r="C34" s="21"/>
      <c r="D34" s="21"/>
      <c r="E34" s="21"/>
      <c r="F34" s="21"/>
      <c r="G34" s="21"/>
      <c r="H34" s="21"/>
      <c r="I34" s="21"/>
      <c r="J34" s="21"/>
      <c r="K34" s="21"/>
      <c r="L34" s="21"/>
      <c r="M34" s="21"/>
      <c r="S34" s="21"/>
    </row>
    <row r="35" spans="1:19">
      <c r="A35" s="23"/>
      <c r="B35" s="21"/>
      <c r="C35" s="21"/>
      <c r="D35" s="21"/>
      <c r="E35" s="21"/>
      <c r="F35" s="21"/>
      <c r="G35" s="21"/>
      <c r="H35" s="21"/>
      <c r="I35" s="21"/>
      <c r="J35" s="21"/>
      <c r="K35" s="21"/>
      <c r="L35" s="21"/>
      <c r="M35" s="21"/>
      <c r="N35" s="21"/>
      <c r="O35" s="21"/>
      <c r="P35" s="21"/>
      <c r="Q35" s="21"/>
      <c r="R35" s="21"/>
      <c r="S35" s="21"/>
    </row>
    <row r="36" spans="1:19">
      <c r="A36" s="23"/>
      <c r="B36" s="21"/>
      <c r="C36" s="21"/>
      <c r="D36" s="21"/>
      <c r="E36" s="21"/>
      <c r="F36" s="21"/>
      <c r="G36" s="21"/>
      <c r="H36" s="21"/>
      <c r="I36" s="21"/>
      <c r="J36" s="21"/>
      <c r="K36" s="21"/>
      <c r="L36" s="21"/>
      <c r="M36" s="21"/>
      <c r="N36" s="21"/>
      <c r="O36" s="21"/>
      <c r="P36" s="21"/>
      <c r="Q36" s="21"/>
      <c r="R36" s="21"/>
      <c r="S36" s="21"/>
    </row>
    <row r="37" spans="1:19">
      <c r="A37" s="23"/>
      <c r="B37" s="21"/>
      <c r="C37" s="21"/>
      <c r="D37" s="21"/>
      <c r="E37" s="21"/>
      <c r="F37" s="21"/>
      <c r="G37" s="21"/>
      <c r="H37" s="21"/>
      <c r="I37" s="21"/>
      <c r="J37" s="21"/>
      <c r="K37" s="21"/>
      <c r="L37" s="21"/>
      <c r="M37" s="21"/>
      <c r="N37" s="21"/>
      <c r="O37" s="21"/>
      <c r="P37" s="21"/>
      <c r="Q37" s="21"/>
      <c r="R37" s="21"/>
      <c r="S37" s="21"/>
    </row>
    <row r="38" spans="1:19">
      <c r="A38" s="23"/>
      <c r="B38" s="21"/>
      <c r="C38" s="21"/>
      <c r="D38" s="21"/>
      <c r="E38" s="21"/>
      <c r="F38" s="21"/>
      <c r="G38" s="21"/>
      <c r="H38" s="21"/>
      <c r="I38" s="21"/>
      <c r="J38" s="21"/>
      <c r="K38" s="21"/>
      <c r="L38" s="21"/>
      <c r="M38" s="21"/>
      <c r="N38" s="21"/>
      <c r="O38" s="21"/>
      <c r="P38" s="21"/>
      <c r="Q38" s="21"/>
      <c r="R38" s="21"/>
      <c r="S38" s="21"/>
    </row>
  </sheetData>
  <mergeCells count="17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9"/>
    <mergeCell ref="Q8:Q9"/>
    <mergeCell ref="R8:R9"/>
    <mergeCell ref="S8:S9"/>
    <mergeCell ref="N8:N9"/>
    <mergeCell ref="O8:O9"/>
    <mergeCell ref="A8:A9"/>
    <mergeCell ref="B8:B9"/>
    <mergeCell ref="C8:C9"/>
    <mergeCell ref="D8:D9"/>
    <mergeCell ref="E8:E9"/>
    <mergeCell ref="F8:F9"/>
    <mergeCell ref="O10:O12"/>
    <mergeCell ref="A10:A12"/>
    <mergeCell ref="B10:B12"/>
    <mergeCell ref="C10:C12"/>
    <mergeCell ref="D10:D12"/>
    <mergeCell ref="E10:E12"/>
    <mergeCell ref="G8:G9"/>
    <mergeCell ref="H8:H9"/>
    <mergeCell ref="L8:L9"/>
    <mergeCell ref="M8:M9"/>
    <mergeCell ref="F10:F12"/>
    <mergeCell ref="G10:G12"/>
    <mergeCell ref="H10:H12"/>
    <mergeCell ref="L10:L12"/>
    <mergeCell ref="M10:M12"/>
    <mergeCell ref="N10:N12"/>
    <mergeCell ref="P10:P12"/>
    <mergeCell ref="Q10:Q12"/>
    <mergeCell ref="R10:R12"/>
    <mergeCell ref="S17:S18"/>
    <mergeCell ref="A15:A16"/>
    <mergeCell ref="B15:B16"/>
    <mergeCell ref="C15:C16"/>
    <mergeCell ref="D15:D16"/>
    <mergeCell ref="E15:E16"/>
    <mergeCell ref="G13:G14"/>
    <mergeCell ref="H13:H14"/>
    <mergeCell ref="L13:L14"/>
    <mergeCell ref="M13:M14"/>
    <mergeCell ref="N13:N14"/>
    <mergeCell ref="O13:O14"/>
    <mergeCell ref="A13:A14"/>
    <mergeCell ref="B13:B14"/>
    <mergeCell ref="C13:C14"/>
    <mergeCell ref="D13:D14"/>
    <mergeCell ref="E13:E14"/>
    <mergeCell ref="F13:F14"/>
    <mergeCell ref="S10:S12"/>
    <mergeCell ref="O15:O16"/>
    <mergeCell ref="P15:P16"/>
    <mergeCell ref="Q15:Q16"/>
    <mergeCell ref="R15:R16"/>
    <mergeCell ref="S15:S16"/>
    <mergeCell ref="S13:S14"/>
    <mergeCell ref="F15:F16"/>
    <mergeCell ref="G15:G16"/>
    <mergeCell ref="H15:H16"/>
    <mergeCell ref="L15:L16"/>
    <mergeCell ref="M15:M16"/>
    <mergeCell ref="N15:N16"/>
    <mergeCell ref="P13:P14"/>
    <mergeCell ref="Q13:Q14"/>
    <mergeCell ref="R13:R14"/>
    <mergeCell ref="A17:A18"/>
    <mergeCell ref="B17:B18"/>
    <mergeCell ref="C17:C18"/>
    <mergeCell ref="D17:D18"/>
    <mergeCell ref="E17:E18"/>
    <mergeCell ref="F17:F18"/>
    <mergeCell ref="P20:P21"/>
    <mergeCell ref="Q20:Q21"/>
    <mergeCell ref="R20:R21"/>
    <mergeCell ref="P17:P18"/>
    <mergeCell ref="Q17:Q18"/>
    <mergeCell ref="R17:R18"/>
    <mergeCell ref="G17:G18"/>
    <mergeCell ref="H17:H18"/>
    <mergeCell ref="L17:L18"/>
    <mergeCell ref="M17:M18"/>
    <mergeCell ref="N17:N18"/>
    <mergeCell ref="O17:O18"/>
    <mergeCell ref="S20:S21"/>
    <mergeCell ref="A22:A23"/>
    <mergeCell ref="B22:B23"/>
    <mergeCell ref="C22:C23"/>
    <mergeCell ref="D22:D23"/>
    <mergeCell ref="E22:E23"/>
    <mergeCell ref="G20:G21"/>
    <mergeCell ref="H20:H21"/>
    <mergeCell ref="L20:L21"/>
    <mergeCell ref="M20:M21"/>
    <mergeCell ref="N20:N21"/>
    <mergeCell ref="O20:O21"/>
    <mergeCell ref="A20:A21"/>
    <mergeCell ref="B20:B21"/>
    <mergeCell ref="C20:C21"/>
    <mergeCell ref="D20:D21"/>
    <mergeCell ref="E20:E21"/>
    <mergeCell ref="F20:F21"/>
    <mergeCell ref="O22:O23"/>
    <mergeCell ref="P22:P23"/>
    <mergeCell ref="Q22:Q23"/>
    <mergeCell ref="R22:R23"/>
    <mergeCell ref="S22:S23"/>
    <mergeCell ref="F22:F23"/>
    <mergeCell ref="G22:G23"/>
    <mergeCell ref="H22:H23"/>
    <mergeCell ref="L22:L23"/>
    <mergeCell ref="M22:M23"/>
    <mergeCell ref="N22:N23"/>
    <mergeCell ref="S27:S28"/>
    <mergeCell ref="A25:A26"/>
    <mergeCell ref="B25:B26"/>
    <mergeCell ref="C25:C26"/>
    <mergeCell ref="D25:D26"/>
    <mergeCell ref="E25:E26"/>
    <mergeCell ref="F25:F26"/>
    <mergeCell ref="G25:G26"/>
    <mergeCell ref="H25:H26"/>
    <mergeCell ref="L25:L26"/>
    <mergeCell ref="S25:S26"/>
    <mergeCell ref="M25:M26"/>
    <mergeCell ref="N25:N26"/>
    <mergeCell ref="O25:O26"/>
    <mergeCell ref="P25:P26"/>
    <mergeCell ref="Q25:Q26"/>
    <mergeCell ref="R25:R26"/>
    <mergeCell ref="A27:A28"/>
    <mergeCell ref="B27:B28"/>
    <mergeCell ref="C27:C28"/>
    <mergeCell ref="D27:D28"/>
    <mergeCell ref="E27:E28"/>
    <mergeCell ref="F27:F28"/>
    <mergeCell ref="G27:G28"/>
    <mergeCell ref="H27:H28"/>
    <mergeCell ref="R27:R28"/>
    <mergeCell ref="O30:O32"/>
    <mergeCell ref="P30:R30"/>
    <mergeCell ref="P31:P32"/>
    <mergeCell ref="Q31:R31"/>
    <mergeCell ref="L27:L28"/>
    <mergeCell ref="M27:M28"/>
    <mergeCell ref="N27:N28"/>
    <mergeCell ref="O27:O28"/>
    <mergeCell ref="P27:P28"/>
    <mergeCell ref="Q27:Q28"/>
  </mergeCells>
  <pageMargins left="0.7" right="0.7" top="0.75" bottom="0.75" header="0.3" footer="0.3"/>
  <pageSetup paperSize="8" scale="4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F5A25-B669-4C66-BD78-DED14E72E4A4}">
  <sheetPr>
    <pageSetUpPr fitToPage="1"/>
  </sheetPr>
  <dimension ref="A1:S38"/>
  <sheetViews>
    <sheetView topLeftCell="D2" zoomScale="70" zoomScaleNormal="70" workbookViewId="0">
      <selection activeCell="R32" sqref="Q6:R33"/>
    </sheetView>
  </sheetViews>
  <sheetFormatPr defaultColWidth="9.140625" defaultRowHeight="15"/>
  <cols>
    <col min="1" max="1" width="5.28515625" style="23" customWidth="1"/>
    <col min="2" max="4" width="9.140625" style="21"/>
    <col min="5" max="5" width="30.85546875" style="21" customWidth="1"/>
    <col min="6" max="6" width="64.5703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8.75">
      <c r="A1" s="20" t="s">
        <v>1305</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185.25" customHeight="1">
      <c r="A6" s="964">
        <v>1</v>
      </c>
      <c r="B6" s="964">
        <v>1</v>
      </c>
      <c r="C6" s="964">
        <v>1</v>
      </c>
      <c r="D6" s="964">
        <v>3</v>
      </c>
      <c r="E6" s="964" t="s">
        <v>669</v>
      </c>
      <c r="F6" s="964" t="s">
        <v>670</v>
      </c>
      <c r="G6" s="964" t="s">
        <v>671</v>
      </c>
      <c r="H6" s="964" t="s">
        <v>310</v>
      </c>
      <c r="I6" s="82" t="s">
        <v>1313</v>
      </c>
      <c r="J6" s="84" t="s">
        <v>1312</v>
      </c>
      <c r="K6" s="82" t="s">
        <v>1311</v>
      </c>
      <c r="L6" s="964" t="s">
        <v>672</v>
      </c>
      <c r="M6" s="964" t="s">
        <v>673</v>
      </c>
      <c r="N6" s="964"/>
      <c r="O6" s="957">
        <v>60000</v>
      </c>
      <c r="P6" s="964"/>
      <c r="Q6" s="957">
        <f t="shared" ref="Q6:Q12" si="0">O6</f>
        <v>60000</v>
      </c>
      <c r="R6" s="964"/>
      <c r="S6" s="964" t="s">
        <v>1308</v>
      </c>
    </row>
    <row r="7" spans="1:19" s="80" customFormat="1" ht="185.25" customHeight="1">
      <c r="A7" s="965"/>
      <c r="B7" s="965"/>
      <c r="C7" s="965"/>
      <c r="D7" s="965"/>
      <c r="E7" s="965"/>
      <c r="F7" s="965"/>
      <c r="G7" s="965"/>
      <c r="H7" s="965"/>
      <c r="I7" s="82" t="s">
        <v>477</v>
      </c>
      <c r="J7" s="84" t="s">
        <v>1039</v>
      </c>
      <c r="K7" s="82" t="s">
        <v>1310</v>
      </c>
      <c r="L7" s="965"/>
      <c r="M7" s="965"/>
      <c r="N7" s="965"/>
      <c r="O7" s="958"/>
      <c r="P7" s="965"/>
      <c r="Q7" s="958"/>
      <c r="R7" s="965"/>
      <c r="S7" s="965"/>
    </row>
    <row r="8" spans="1:19" ht="124.5" customHeight="1">
      <c r="A8" s="962">
        <v>2</v>
      </c>
      <c r="B8" s="962">
        <v>1</v>
      </c>
      <c r="C8" s="962">
        <v>1</v>
      </c>
      <c r="D8" s="962">
        <v>6</v>
      </c>
      <c r="E8" s="960" t="s">
        <v>674</v>
      </c>
      <c r="F8" s="960" t="s">
        <v>675</v>
      </c>
      <c r="G8" s="960" t="s">
        <v>1090</v>
      </c>
      <c r="H8" s="960" t="s">
        <v>436</v>
      </c>
      <c r="I8" s="82" t="s">
        <v>1314</v>
      </c>
      <c r="J8" s="82" t="s">
        <v>1315</v>
      </c>
      <c r="K8" s="84" t="s">
        <v>1317</v>
      </c>
      <c r="L8" s="962" t="s">
        <v>1091</v>
      </c>
      <c r="M8" s="962" t="s">
        <v>676</v>
      </c>
      <c r="N8" s="962"/>
      <c r="O8" s="957">
        <v>110000</v>
      </c>
      <c r="P8" s="962"/>
      <c r="Q8" s="957">
        <f t="shared" si="0"/>
        <v>110000</v>
      </c>
      <c r="R8" s="962"/>
      <c r="S8" s="966" t="s">
        <v>1308</v>
      </c>
    </row>
    <row r="9" spans="1:19" ht="155.25" customHeight="1">
      <c r="A9" s="963"/>
      <c r="B9" s="963"/>
      <c r="C9" s="963"/>
      <c r="D9" s="963"/>
      <c r="E9" s="961"/>
      <c r="F9" s="961"/>
      <c r="G9" s="961"/>
      <c r="H9" s="961"/>
      <c r="I9" s="82" t="s">
        <v>256</v>
      </c>
      <c r="J9" s="84" t="s">
        <v>1316</v>
      </c>
      <c r="K9" s="84" t="s">
        <v>45</v>
      </c>
      <c r="L9" s="963"/>
      <c r="M9" s="963"/>
      <c r="N9" s="963"/>
      <c r="O9" s="958"/>
      <c r="P9" s="963"/>
      <c r="Q9" s="958"/>
      <c r="R9" s="963"/>
      <c r="S9" s="967"/>
    </row>
    <row r="10" spans="1:19" ht="165" customHeight="1">
      <c r="A10" s="948">
        <v>3</v>
      </c>
      <c r="B10" s="947">
        <v>1</v>
      </c>
      <c r="C10" s="944">
        <v>1</v>
      </c>
      <c r="D10" s="947">
        <v>3</v>
      </c>
      <c r="E10" s="947" t="s">
        <v>677</v>
      </c>
      <c r="F10" s="947" t="s">
        <v>670</v>
      </c>
      <c r="G10" s="947" t="s">
        <v>671</v>
      </c>
      <c r="H10" s="947" t="s">
        <v>310</v>
      </c>
      <c r="I10" s="82" t="s">
        <v>1199</v>
      </c>
      <c r="J10" s="84" t="s">
        <v>1320</v>
      </c>
      <c r="K10" s="82" t="s">
        <v>1321</v>
      </c>
      <c r="L10" s="947" t="s">
        <v>672</v>
      </c>
      <c r="M10" s="944" t="s">
        <v>673</v>
      </c>
      <c r="N10" s="944"/>
      <c r="O10" s="945">
        <v>80000</v>
      </c>
      <c r="P10" s="945"/>
      <c r="Q10" s="945">
        <f t="shared" si="0"/>
        <v>80000</v>
      </c>
      <c r="R10" s="946"/>
      <c r="S10" s="947" t="s">
        <v>1309</v>
      </c>
    </row>
    <row r="11" spans="1:19" ht="165" customHeight="1">
      <c r="A11" s="948"/>
      <c r="B11" s="947"/>
      <c r="C11" s="944"/>
      <c r="D11" s="947"/>
      <c r="E11" s="947"/>
      <c r="F11" s="947"/>
      <c r="G11" s="947"/>
      <c r="H11" s="947"/>
      <c r="I11" s="82" t="s">
        <v>477</v>
      </c>
      <c r="J11" s="84" t="s">
        <v>1318</v>
      </c>
      <c r="K11" s="82" t="s">
        <v>1319</v>
      </c>
      <c r="L11" s="947"/>
      <c r="M11" s="944"/>
      <c r="N11" s="944"/>
      <c r="O11" s="945"/>
      <c r="P11" s="945"/>
      <c r="Q11" s="945"/>
      <c r="R11" s="946"/>
      <c r="S11" s="947"/>
    </row>
    <row r="12" spans="1:19" ht="110.25" customHeight="1">
      <c r="A12" s="948">
        <v>4</v>
      </c>
      <c r="B12" s="944">
        <v>1</v>
      </c>
      <c r="C12" s="944">
        <v>1</v>
      </c>
      <c r="D12" s="944">
        <v>6</v>
      </c>
      <c r="E12" s="947" t="s">
        <v>1092</v>
      </c>
      <c r="F12" s="947" t="s">
        <v>678</v>
      </c>
      <c r="G12" s="947" t="s">
        <v>1093</v>
      </c>
      <c r="H12" s="947" t="s">
        <v>436</v>
      </c>
      <c r="I12" s="82" t="s">
        <v>1322</v>
      </c>
      <c r="J12" s="82">
        <v>1</v>
      </c>
      <c r="K12" s="84" t="s">
        <v>1325</v>
      </c>
      <c r="L12" s="947" t="s">
        <v>1091</v>
      </c>
      <c r="M12" s="944" t="s">
        <v>679</v>
      </c>
      <c r="N12" s="944"/>
      <c r="O12" s="945">
        <v>95000</v>
      </c>
      <c r="P12" s="945"/>
      <c r="Q12" s="945">
        <f t="shared" si="0"/>
        <v>95000</v>
      </c>
      <c r="R12" s="945"/>
      <c r="S12" s="946" t="s">
        <v>1308</v>
      </c>
    </row>
    <row r="13" spans="1:19" ht="103.5" customHeight="1">
      <c r="A13" s="948"/>
      <c r="B13" s="944"/>
      <c r="C13" s="944"/>
      <c r="D13" s="944"/>
      <c r="E13" s="947"/>
      <c r="F13" s="947"/>
      <c r="G13" s="947"/>
      <c r="H13" s="947"/>
      <c r="I13" s="82" t="s">
        <v>1323</v>
      </c>
      <c r="J13" s="84" t="s">
        <v>1324</v>
      </c>
      <c r="K13" s="84" t="s">
        <v>45</v>
      </c>
      <c r="L13" s="947"/>
      <c r="M13" s="944"/>
      <c r="N13" s="944"/>
      <c r="O13" s="945"/>
      <c r="P13" s="945"/>
      <c r="Q13" s="945"/>
      <c r="R13" s="945"/>
      <c r="S13" s="946"/>
    </row>
    <row r="14" spans="1:19" ht="78.75">
      <c r="A14" s="962">
        <v>5</v>
      </c>
      <c r="B14" s="960">
        <v>3</v>
      </c>
      <c r="C14" s="960">
        <v>2</v>
      </c>
      <c r="D14" s="960">
        <v>10</v>
      </c>
      <c r="E14" s="960" t="s">
        <v>680</v>
      </c>
      <c r="F14" s="960" t="s">
        <v>681</v>
      </c>
      <c r="G14" s="960" t="s">
        <v>682</v>
      </c>
      <c r="H14" s="960" t="s">
        <v>683</v>
      </c>
      <c r="I14" s="82" t="s">
        <v>1327</v>
      </c>
      <c r="J14" s="82" t="s">
        <v>1326</v>
      </c>
      <c r="K14" s="84" t="s">
        <v>1329</v>
      </c>
      <c r="L14" s="960" t="s">
        <v>685</v>
      </c>
      <c r="M14" s="960" t="s">
        <v>673</v>
      </c>
      <c r="N14" s="960"/>
      <c r="O14" s="953">
        <v>65000</v>
      </c>
      <c r="P14" s="960"/>
      <c r="Q14" s="953">
        <f>O14</f>
        <v>65000</v>
      </c>
      <c r="R14" s="960"/>
      <c r="S14" s="960" t="s">
        <v>1308</v>
      </c>
    </row>
    <row r="15" spans="1:19" ht="54.75" customHeight="1">
      <c r="A15" s="963"/>
      <c r="B15" s="961"/>
      <c r="C15" s="961"/>
      <c r="D15" s="961"/>
      <c r="E15" s="961"/>
      <c r="F15" s="961"/>
      <c r="G15" s="961"/>
      <c r="H15" s="961"/>
      <c r="I15" s="82" t="s">
        <v>1328</v>
      </c>
      <c r="J15" s="82" t="s">
        <v>996</v>
      </c>
      <c r="K15" s="84" t="s">
        <v>45</v>
      </c>
      <c r="L15" s="961"/>
      <c r="M15" s="961"/>
      <c r="N15" s="961"/>
      <c r="O15" s="954"/>
      <c r="P15" s="961"/>
      <c r="Q15" s="954"/>
      <c r="R15" s="961"/>
      <c r="S15" s="961"/>
    </row>
    <row r="16" spans="1:19" ht="73.5" customHeight="1">
      <c r="A16" s="962">
        <v>6</v>
      </c>
      <c r="B16" s="962">
        <v>1</v>
      </c>
      <c r="C16" s="962">
        <v>1</v>
      </c>
      <c r="D16" s="962">
        <v>3</v>
      </c>
      <c r="E16" s="960" t="s">
        <v>686</v>
      </c>
      <c r="F16" s="960" t="s">
        <v>687</v>
      </c>
      <c r="G16" s="960" t="s">
        <v>688</v>
      </c>
      <c r="H16" s="962" t="s">
        <v>1003</v>
      </c>
      <c r="I16" s="82" t="s">
        <v>1330</v>
      </c>
      <c r="J16" s="82">
        <v>1</v>
      </c>
      <c r="K16" s="84" t="s">
        <v>1332</v>
      </c>
      <c r="L16" s="960" t="s">
        <v>672</v>
      </c>
      <c r="M16" s="962" t="s">
        <v>673</v>
      </c>
      <c r="N16" s="962"/>
      <c r="O16" s="953">
        <v>75000</v>
      </c>
      <c r="P16" s="962"/>
      <c r="Q16" s="953">
        <f>O16</f>
        <v>75000</v>
      </c>
      <c r="R16" s="962"/>
      <c r="S16" s="960" t="s">
        <v>1309</v>
      </c>
    </row>
    <row r="17" spans="1:19" ht="69.75" customHeight="1">
      <c r="A17" s="963"/>
      <c r="B17" s="963"/>
      <c r="C17" s="963"/>
      <c r="D17" s="963"/>
      <c r="E17" s="961"/>
      <c r="F17" s="961"/>
      <c r="G17" s="961"/>
      <c r="H17" s="963"/>
      <c r="I17" s="82" t="s">
        <v>650</v>
      </c>
      <c r="J17" s="84" t="s">
        <v>1331</v>
      </c>
      <c r="K17" s="296" t="s">
        <v>893</v>
      </c>
      <c r="L17" s="961"/>
      <c r="M17" s="963"/>
      <c r="N17" s="963"/>
      <c r="O17" s="954"/>
      <c r="P17" s="963"/>
      <c r="Q17" s="954"/>
      <c r="R17" s="963"/>
      <c r="S17" s="961"/>
    </row>
    <row r="18" spans="1:19" ht="63">
      <c r="A18" s="959">
        <v>7</v>
      </c>
      <c r="B18" s="959">
        <v>3</v>
      </c>
      <c r="C18" s="947">
        <v>2</v>
      </c>
      <c r="D18" s="947">
        <v>10</v>
      </c>
      <c r="E18" s="947" t="s">
        <v>689</v>
      </c>
      <c r="F18" s="947" t="s">
        <v>690</v>
      </c>
      <c r="G18" s="947" t="s">
        <v>691</v>
      </c>
      <c r="H18" s="947" t="s">
        <v>683</v>
      </c>
      <c r="I18" s="82" t="s">
        <v>1327</v>
      </c>
      <c r="J18" s="82">
        <v>1</v>
      </c>
      <c r="K18" s="84" t="s">
        <v>684</v>
      </c>
      <c r="L18" s="947" t="s">
        <v>692</v>
      </c>
      <c r="M18" s="947" t="s">
        <v>673</v>
      </c>
      <c r="N18" s="947"/>
      <c r="O18" s="946">
        <v>65000</v>
      </c>
      <c r="P18" s="947"/>
      <c r="Q18" s="946">
        <f>O18</f>
        <v>65000</v>
      </c>
      <c r="R18" s="947"/>
      <c r="S18" s="947" t="s">
        <v>1308</v>
      </c>
    </row>
    <row r="19" spans="1:19" ht="66.75" customHeight="1">
      <c r="A19" s="959"/>
      <c r="B19" s="959"/>
      <c r="C19" s="947"/>
      <c r="D19" s="947"/>
      <c r="E19" s="947"/>
      <c r="F19" s="947"/>
      <c r="G19" s="947"/>
      <c r="H19" s="947"/>
      <c r="I19" s="82" t="s">
        <v>1328</v>
      </c>
      <c r="J19" s="82" t="s">
        <v>1333</v>
      </c>
      <c r="K19" s="84" t="s">
        <v>45</v>
      </c>
      <c r="L19" s="947"/>
      <c r="M19" s="947"/>
      <c r="N19" s="947"/>
      <c r="O19" s="946"/>
      <c r="P19" s="947"/>
      <c r="Q19" s="946"/>
      <c r="R19" s="947"/>
      <c r="S19" s="947"/>
    </row>
    <row r="20" spans="1:19" ht="140.25" customHeight="1">
      <c r="A20" s="948">
        <v>8</v>
      </c>
      <c r="B20" s="947">
        <v>1</v>
      </c>
      <c r="C20" s="947">
        <v>1</v>
      </c>
      <c r="D20" s="947">
        <v>6</v>
      </c>
      <c r="E20" s="947" t="s">
        <v>693</v>
      </c>
      <c r="F20" s="947" t="s">
        <v>694</v>
      </c>
      <c r="G20" s="947" t="s">
        <v>695</v>
      </c>
      <c r="H20" s="947" t="s">
        <v>413</v>
      </c>
      <c r="I20" s="82" t="s">
        <v>1353</v>
      </c>
      <c r="J20" s="82" t="s">
        <v>1354</v>
      </c>
      <c r="K20" s="84" t="s">
        <v>1355</v>
      </c>
      <c r="L20" s="947" t="s">
        <v>696</v>
      </c>
      <c r="M20" s="944" t="s">
        <v>673</v>
      </c>
      <c r="N20" s="947"/>
      <c r="O20" s="946">
        <v>51000</v>
      </c>
      <c r="P20" s="946"/>
      <c r="Q20" s="946">
        <f>O20</f>
        <v>51000</v>
      </c>
      <c r="R20" s="949"/>
      <c r="S20" s="947" t="s">
        <v>1308</v>
      </c>
    </row>
    <row r="21" spans="1:19" ht="140.25" customHeight="1">
      <c r="A21" s="948"/>
      <c r="B21" s="947"/>
      <c r="C21" s="947"/>
      <c r="D21" s="947"/>
      <c r="E21" s="947"/>
      <c r="F21" s="947"/>
      <c r="G21" s="947"/>
      <c r="H21" s="947"/>
      <c r="I21" s="82" t="s">
        <v>48</v>
      </c>
      <c r="J21" s="82">
        <v>200</v>
      </c>
      <c r="K21" s="84" t="s">
        <v>45</v>
      </c>
      <c r="L21" s="947"/>
      <c r="M21" s="944"/>
      <c r="N21" s="947"/>
      <c r="O21" s="946"/>
      <c r="P21" s="946"/>
      <c r="Q21" s="946"/>
      <c r="R21" s="949"/>
      <c r="S21" s="947"/>
    </row>
    <row r="22" spans="1:19" ht="153" customHeight="1">
      <c r="A22" s="948">
        <v>9</v>
      </c>
      <c r="B22" s="944">
        <v>1</v>
      </c>
      <c r="C22" s="944">
        <v>1</v>
      </c>
      <c r="D22" s="944">
        <v>6</v>
      </c>
      <c r="E22" s="947" t="s">
        <v>697</v>
      </c>
      <c r="F22" s="947" t="s">
        <v>675</v>
      </c>
      <c r="G22" s="947" t="s">
        <v>1094</v>
      </c>
      <c r="H22" s="947" t="s">
        <v>436</v>
      </c>
      <c r="I22" s="82" t="s">
        <v>1322</v>
      </c>
      <c r="J22" s="82" t="s">
        <v>1356</v>
      </c>
      <c r="K22" s="84" t="s">
        <v>1340</v>
      </c>
      <c r="L22" s="947" t="s">
        <v>1091</v>
      </c>
      <c r="M22" s="944"/>
      <c r="N22" s="944" t="s">
        <v>679</v>
      </c>
      <c r="O22" s="945"/>
      <c r="P22" s="945">
        <v>120000</v>
      </c>
      <c r="Q22" s="945"/>
      <c r="R22" s="946">
        <f t="shared" ref="R22:R28" si="1">P22</f>
        <v>120000</v>
      </c>
      <c r="S22" s="947" t="s">
        <v>1308</v>
      </c>
    </row>
    <row r="23" spans="1:19" ht="90.75" customHeight="1">
      <c r="A23" s="948"/>
      <c r="B23" s="944"/>
      <c r="C23" s="944"/>
      <c r="D23" s="944"/>
      <c r="E23" s="947"/>
      <c r="F23" s="947"/>
      <c r="G23" s="947"/>
      <c r="H23" s="947"/>
      <c r="I23" s="82" t="s">
        <v>256</v>
      </c>
      <c r="J23" s="84" t="s">
        <v>1357</v>
      </c>
      <c r="K23" s="84" t="s">
        <v>1358</v>
      </c>
      <c r="L23" s="947"/>
      <c r="M23" s="944"/>
      <c r="N23" s="944"/>
      <c r="O23" s="945"/>
      <c r="P23" s="945"/>
      <c r="Q23" s="945"/>
      <c r="R23" s="946"/>
      <c r="S23" s="947"/>
    </row>
    <row r="24" spans="1:19" ht="114.75" customHeight="1">
      <c r="A24" s="950">
        <v>10</v>
      </c>
      <c r="B24" s="947">
        <v>6</v>
      </c>
      <c r="C24" s="944">
        <v>1</v>
      </c>
      <c r="D24" s="944">
        <v>6</v>
      </c>
      <c r="E24" s="947" t="s">
        <v>698</v>
      </c>
      <c r="F24" s="947" t="s">
        <v>1095</v>
      </c>
      <c r="G24" s="947" t="s">
        <v>1096</v>
      </c>
      <c r="H24" s="947" t="s">
        <v>436</v>
      </c>
      <c r="I24" s="82" t="s">
        <v>1348</v>
      </c>
      <c r="J24" s="82" t="s">
        <v>1350</v>
      </c>
      <c r="K24" s="82" t="s">
        <v>1351</v>
      </c>
      <c r="L24" s="947" t="s">
        <v>699</v>
      </c>
      <c r="M24" s="947"/>
      <c r="N24" s="947" t="s">
        <v>679</v>
      </c>
      <c r="O24" s="945"/>
      <c r="P24" s="945">
        <v>65000</v>
      </c>
      <c r="Q24" s="945"/>
      <c r="R24" s="946">
        <f t="shared" si="1"/>
        <v>65000</v>
      </c>
      <c r="S24" s="947" t="s">
        <v>1308</v>
      </c>
    </row>
    <row r="25" spans="1:19" ht="140.25" customHeight="1">
      <c r="A25" s="950"/>
      <c r="B25" s="947"/>
      <c r="C25" s="944"/>
      <c r="D25" s="944"/>
      <c r="E25" s="947"/>
      <c r="F25" s="947"/>
      <c r="G25" s="947"/>
      <c r="H25" s="947"/>
      <c r="I25" s="82" t="s">
        <v>1349</v>
      </c>
      <c r="J25" s="82">
        <v>25</v>
      </c>
      <c r="K25" s="82" t="s">
        <v>1352</v>
      </c>
      <c r="L25" s="947"/>
      <c r="M25" s="947"/>
      <c r="N25" s="947"/>
      <c r="O25" s="945"/>
      <c r="P25" s="945"/>
      <c r="Q25" s="945"/>
      <c r="R25" s="946"/>
      <c r="S25" s="947"/>
    </row>
    <row r="26" spans="1:19" ht="73.5" customHeight="1">
      <c r="A26" s="950">
        <v>11</v>
      </c>
      <c r="B26" s="947">
        <v>1</v>
      </c>
      <c r="C26" s="944">
        <v>1</v>
      </c>
      <c r="D26" s="947">
        <v>3</v>
      </c>
      <c r="E26" s="947" t="s">
        <v>700</v>
      </c>
      <c r="F26" s="947" t="s">
        <v>701</v>
      </c>
      <c r="G26" s="951" t="s">
        <v>702</v>
      </c>
      <c r="H26" s="952" t="s">
        <v>903</v>
      </c>
      <c r="I26" s="82" t="s">
        <v>825</v>
      </c>
      <c r="J26" s="82" t="s">
        <v>1359</v>
      </c>
      <c r="K26" s="82" t="s">
        <v>1347</v>
      </c>
      <c r="L26" s="947" t="s">
        <v>672</v>
      </c>
      <c r="M26" s="944"/>
      <c r="N26" s="944" t="s">
        <v>679</v>
      </c>
      <c r="O26" s="945"/>
      <c r="P26" s="945">
        <v>35000</v>
      </c>
      <c r="Q26" s="945"/>
      <c r="R26" s="946">
        <f t="shared" si="1"/>
        <v>35000</v>
      </c>
      <c r="S26" s="947" t="s">
        <v>1308</v>
      </c>
    </row>
    <row r="27" spans="1:19" ht="76.5" customHeight="1">
      <c r="A27" s="950"/>
      <c r="B27" s="947"/>
      <c r="C27" s="944"/>
      <c r="D27" s="947"/>
      <c r="E27" s="947"/>
      <c r="F27" s="947"/>
      <c r="G27" s="951"/>
      <c r="H27" s="952"/>
      <c r="I27" s="82" t="s">
        <v>1346</v>
      </c>
      <c r="J27" s="82">
        <v>1</v>
      </c>
      <c r="K27" s="82" t="s">
        <v>39</v>
      </c>
      <c r="L27" s="947"/>
      <c r="M27" s="944"/>
      <c r="N27" s="944"/>
      <c r="O27" s="945"/>
      <c r="P27" s="945"/>
      <c r="Q27" s="945"/>
      <c r="R27" s="946"/>
      <c r="S27" s="947"/>
    </row>
    <row r="28" spans="1:19" ht="138.75" customHeight="1">
      <c r="A28" s="950">
        <v>12</v>
      </c>
      <c r="B28" s="944">
        <v>3</v>
      </c>
      <c r="C28" s="944">
        <v>1</v>
      </c>
      <c r="D28" s="944">
        <v>6</v>
      </c>
      <c r="E28" s="947" t="s">
        <v>1097</v>
      </c>
      <c r="F28" s="947" t="s">
        <v>703</v>
      </c>
      <c r="G28" s="947" t="s">
        <v>1098</v>
      </c>
      <c r="H28" s="947" t="s">
        <v>310</v>
      </c>
      <c r="I28" s="82" t="s">
        <v>1342</v>
      </c>
      <c r="J28" s="84" t="s">
        <v>1320</v>
      </c>
      <c r="K28" s="82" t="s">
        <v>1311</v>
      </c>
      <c r="L28" s="947" t="s">
        <v>672</v>
      </c>
      <c r="M28" s="944"/>
      <c r="N28" s="944" t="s">
        <v>679</v>
      </c>
      <c r="O28" s="945"/>
      <c r="P28" s="945">
        <v>60000</v>
      </c>
      <c r="Q28" s="945"/>
      <c r="R28" s="946">
        <f t="shared" si="1"/>
        <v>60000</v>
      </c>
      <c r="S28" s="947" t="s">
        <v>1308</v>
      </c>
    </row>
    <row r="29" spans="1:19" ht="138.75" customHeight="1">
      <c r="A29" s="950"/>
      <c r="B29" s="944"/>
      <c r="C29" s="944"/>
      <c r="D29" s="944"/>
      <c r="E29" s="947"/>
      <c r="F29" s="947"/>
      <c r="G29" s="947"/>
      <c r="H29" s="947"/>
      <c r="I29" s="82" t="s">
        <v>1343</v>
      </c>
      <c r="J29" s="84" t="s">
        <v>1344</v>
      </c>
      <c r="K29" s="82" t="s">
        <v>1345</v>
      </c>
      <c r="L29" s="947"/>
      <c r="M29" s="944"/>
      <c r="N29" s="944"/>
      <c r="O29" s="945"/>
      <c r="P29" s="945"/>
      <c r="Q29" s="945"/>
      <c r="R29" s="946"/>
      <c r="S29" s="947"/>
    </row>
    <row r="30" spans="1:19" ht="147.75" customHeight="1">
      <c r="A30" s="955">
        <v>13</v>
      </c>
      <c r="B30" s="955">
        <v>6</v>
      </c>
      <c r="C30" s="955">
        <v>5</v>
      </c>
      <c r="D30" s="955">
        <v>4</v>
      </c>
      <c r="E30" s="955" t="s">
        <v>482</v>
      </c>
      <c r="F30" s="955" t="s">
        <v>1099</v>
      </c>
      <c r="G30" s="955" t="s">
        <v>1100</v>
      </c>
      <c r="H30" s="955" t="s">
        <v>1004</v>
      </c>
      <c r="I30" s="82" t="s">
        <v>1338</v>
      </c>
      <c r="J30" s="82">
        <v>1</v>
      </c>
      <c r="K30" s="84" t="s">
        <v>1340</v>
      </c>
      <c r="L30" s="955" t="s">
        <v>704</v>
      </c>
      <c r="M30" s="955"/>
      <c r="N30" s="955" t="s">
        <v>679</v>
      </c>
      <c r="O30" s="955"/>
      <c r="P30" s="953">
        <v>50000</v>
      </c>
      <c r="Q30" s="955"/>
      <c r="R30" s="953">
        <f t="shared" ref="R30" si="2">P30</f>
        <v>50000</v>
      </c>
      <c r="S30" s="955" t="s">
        <v>1308</v>
      </c>
    </row>
    <row r="31" spans="1:19" ht="147.75" customHeight="1">
      <c r="A31" s="956"/>
      <c r="B31" s="956"/>
      <c r="C31" s="956"/>
      <c r="D31" s="956"/>
      <c r="E31" s="956"/>
      <c r="F31" s="956"/>
      <c r="G31" s="956"/>
      <c r="H31" s="956"/>
      <c r="I31" s="82" t="s">
        <v>1337</v>
      </c>
      <c r="J31" s="82" t="s">
        <v>1339</v>
      </c>
      <c r="K31" s="84" t="s">
        <v>1341</v>
      </c>
      <c r="L31" s="956"/>
      <c r="M31" s="956"/>
      <c r="N31" s="956"/>
      <c r="O31" s="956"/>
      <c r="P31" s="954"/>
      <c r="Q31" s="956"/>
      <c r="R31" s="954"/>
      <c r="S31" s="956"/>
    </row>
    <row r="32" spans="1:19" ht="154.5" customHeight="1">
      <c r="A32" s="955">
        <v>14</v>
      </c>
      <c r="B32" s="955">
        <v>3</v>
      </c>
      <c r="C32" s="955">
        <v>1</v>
      </c>
      <c r="D32" s="955">
        <v>6</v>
      </c>
      <c r="E32" s="955" t="s">
        <v>705</v>
      </c>
      <c r="F32" s="955" t="s">
        <v>706</v>
      </c>
      <c r="G32" s="955" t="s">
        <v>1005</v>
      </c>
      <c r="H32" s="955" t="s">
        <v>1006</v>
      </c>
      <c r="I32" s="82" t="s">
        <v>1334</v>
      </c>
      <c r="J32" s="82" t="s">
        <v>1335</v>
      </c>
      <c r="K32" s="84" t="s">
        <v>1329</v>
      </c>
      <c r="L32" s="955" t="s">
        <v>1101</v>
      </c>
      <c r="M32" s="955"/>
      <c r="N32" s="955" t="s">
        <v>679</v>
      </c>
      <c r="O32" s="955"/>
      <c r="P32" s="957">
        <v>62000</v>
      </c>
      <c r="Q32" s="955"/>
      <c r="R32" s="957">
        <f t="shared" ref="R32" si="3">P32</f>
        <v>62000</v>
      </c>
      <c r="S32" s="955" t="s">
        <v>1308</v>
      </c>
    </row>
    <row r="33" spans="1:19" ht="154.5" customHeight="1">
      <c r="A33" s="956"/>
      <c r="B33" s="956"/>
      <c r="C33" s="956"/>
      <c r="D33" s="956"/>
      <c r="E33" s="956"/>
      <c r="F33" s="956"/>
      <c r="G33" s="956"/>
      <c r="H33" s="956"/>
      <c r="I33" s="82" t="s">
        <v>627</v>
      </c>
      <c r="J33" s="82" t="s">
        <v>1336</v>
      </c>
      <c r="K33" s="84" t="s">
        <v>45</v>
      </c>
      <c r="L33" s="956"/>
      <c r="M33" s="956"/>
      <c r="N33" s="956"/>
      <c r="O33" s="956"/>
      <c r="P33" s="958"/>
      <c r="Q33" s="956"/>
      <c r="R33" s="958"/>
      <c r="S33" s="956"/>
    </row>
    <row r="35" spans="1:19" ht="15.75">
      <c r="O35" s="968"/>
      <c r="P35" s="971" t="s">
        <v>30</v>
      </c>
      <c r="Q35" s="971"/>
      <c r="R35" s="971"/>
    </row>
    <row r="36" spans="1:19" ht="15.75">
      <c r="O36" s="969"/>
      <c r="P36" s="971" t="s">
        <v>31</v>
      </c>
      <c r="Q36" s="971" t="s">
        <v>32</v>
      </c>
      <c r="R36" s="971"/>
    </row>
    <row r="37" spans="1:19" ht="15.75">
      <c r="O37" s="970"/>
      <c r="P37" s="971"/>
      <c r="Q37" s="147">
        <v>2024</v>
      </c>
      <c r="R37" s="147">
        <v>2025</v>
      </c>
    </row>
    <row r="38" spans="1:19" ht="15.75">
      <c r="O38" s="148" t="s">
        <v>707</v>
      </c>
      <c r="P38" s="149">
        <v>14</v>
      </c>
      <c r="Q38" s="150">
        <f>Q6+Q8+Q10+Q12+Q14++Q16+Q18+Q20</f>
        <v>601000</v>
      </c>
      <c r="R38" s="151">
        <f>R22+R24+R26+R28+R30+R32</f>
        <v>392000</v>
      </c>
    </row>
  </sheetData>
  <mergeCells count="24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S8:S9"/>
    <mergeCell ref="O35:O37"/>
    <mergeCell ref="P35:R35"/>
    <mergeCell ref="P36:P37"/>
    <mergeCell ref="Q36:R36"/>
    <mergeCell ref="N6:N7"/>
    <mergeCell ref="P6:P7"/>
    <mergeCell ref="R6:R7"/>
    <mergeCell ref="S6:S7"/>
    <mergeCell ref="Q6:Q7"/>
    <mergeCell ref="O6:O7"/>
    <mergeCell ref="F6:F7"/>
    <mergeCell ref="G6:G7"/>
    <mergeCell ref="H6:H7"/>
    <mergeCell ref="L6:L7"/>
    <mergeCell ref="M6:M7"/>
    <mergeCell ref="F8:F9"/>
    <mergeCell ref="G8:G9"/>
    <mergeCell ref="H8:H9"/>
    <mergeCell ref="L8:L9"/>
    <mergeCell ref="M8:M9"/>
    <mergeCell ref="A8:A9"/>
    <mergeCell ref="B8:B9"/>
    <mergeCell ref="C8:C9"/>
    <mergeCell ref="D8:D9"/>
    <mergeCell ref="E8:E9"/>
    <mergeCell ref="P10:P11"/>
    <mergeCell ref="Q10:Q11"/>
    <mergeCell ref="G10:G11"/>
    <mergeCell ref="R10:R11"/>
    <mergeCell ref="S10:S11"/>
    <mergeCell ref="N8:N9"/>
    <mergeCell ref="O8:O9"/>
    <mergeCell ref="P8:P9"/>
    <mergeCell ref="Q8:Q9"/>
    <mergeCell ref="R8:R9"/>
    <mergeCell ref="O10:O11"/>
    <mergeCell ref="A12:A13"/>
    <mergeCell ref="B12:B13"/>
    <mergeCell ref="C12:C13"/>
    <mergeCell ref="D12:D13"/>
    <mergeCell ref="E12:E13"/>
    <mergeCell ref="A10:A11"/>
    <mergeCell ref="L10:L11"/>
    <mergeCell ref="M10:M11"/>
    <mergeCell ref="N10:N11"/>
    <mergeCell ref="F10:F11"/>
    <mergeCell ref="E10:E11"/>
    <mergeCell ref="D10:D11"/>
    <mergeCell ref="C10:C11"/>
    <mergeCell ref="B10:B11"/>
    <mergeCell ref="F12:F13"/>
    <mergeCell ref="H10:H11"/>
    <mergeCell ref="O12:O13"/>
    <mergeCell ref="Q12:Q13"/>
    <mergeCell ref="P12:P13"/>
    <mergeCell ref="R12:R13"/>
    <mergeCell ref="S12:S13"/>
    <mergeCell ref="G12:G13"/>
    <mergeCell ref="H12:H13"/>
    <mergeCell ref="L12:L13"/>
    <mergeCell ref="M12:M13"/>
    <mergeCell ref="N12:N13"/>
    <mergeCell ref="A16:A17"/>
    <mergeCell ref="B16:B17"/>
    <mergeCell ref="C16:C17"/>
    <mergeCell ref="D16:D17"/>
    <mergeCell ref="E16:E17"/>
    <mergeCell ref="N14:N15"/>
    <mergeCell ref="P14:P15"/>
    <mergeCell ref="R14:R15"/>
    <mergeCell ref="S14:S15"/>
    <mergeCell ref="Q14:Q15"/>
    <mergeCell ref="O14:O15"/>
    <mergeCell ref="F14:F15"/>
    <mergeCell ref="G14:G15"/>
    <mergeCell ref="H14:H15"/>
    <mergeCell ref="L14:L15"/>
    <mergeCell ref="M14:M15"/>
    <mergeCell ref="A14:A15"/>
    <mergeCell ref="B14:B15"/>
    <mergeCell ref="C14:C15"/>
    <mergeCell ref="D14:D15"/>
    <mergeCell ref="E14:E15"/>
    <mergeCell ref="N16:N17"/>
    <mergeCell ref="P16:P17"/>
    <mergeCell ref="R16:R17"/>
    <mergeCell ref="S16:S17"/>
    <mergeCell ref="O16:O17"/>
    <mergeCell ref="Q16:Q17"/>
    <mergeCell ref="F16:F17"/>
    <mergeCell ref="G16:G17"/>
    <mergeCell ref="H16:H17"/>
    <mergeCell ref="L16:L17"/>
    <mergeCell ref="M16:M17"/>
    <mergeCell ref="R18:R19"/>
    <mergeCell ref="S18:S19"/>
    <mergeCell ref="O18:O19"/>
    <mergeCell ref="Q18:Q19"/>
    <mergeCell ref="F18:F19"/>
    <mergeCell ref="G18:G19"/>
    <mergeCell ref="H18:H19"/>
    <mergeCell ref="L18:L19"/>
    <mergeCell ref="M18:M19"/>
    <mergeCell ref="L32:L33"/>
    <mergeCell ref="M32:M33"/>
    <mergeCell ref="A32:A33"/>
    <mergeCell ref="B32:B33"/>
    <mergeCell ref="C32:C33"/>
    <mergeCell ref="D32:D33"/>
    <mergeCell ref="E32:E33"/>
    <mergeCell ref="N18:N19"/>
    <mergeCell ref="P18:P19"/>
    <mergeCell ref="A18:A19"/>
    <mergeCell ref="B18:B19"/>
    <mergeCell ref="C18:C19"/>
    <mergeCell ref="D18:D19"/>
    <mergeCell ref="E18:E19"/>
    <mergeCell ref="A24:A25"/>
    <mergeCell ref="B24:B25"/>
    <mergeCell ref="C24:C25"/>
    <mergeCell ref="D24:D25"/>
    <mergeCell ref="E24:E25"/>
    <mergeCell ref="F24:F25"/>
    <mergeCell ref="G24:G25"/>
    <mergeCell ref="H24:H25"/>
    <mergeCell ref="L24:L25"/>
    <mergeCell ref="M24:M25"/>
    <mergeCell ref="S32:S33"/>
    <mergeCell ref="A30:A31"/>
    <mergeCell ref="B30:B31"/>
    <mergeCell ref="C30:C31"/>
    <mergeCell ref="D30:D31"/>
    <mergeCell ref="E30:E31"/>
    <mergeCell ref="F30:F31"/>
    <mergeCell ref="G30:G31"/>
    <mergeCell ref="H30:H31"/>
    <mergeCell ref="L30:L31"/>
    <mergeCell ref="M30:M31"/>
    <mergeCell ref="N30:N31"/>
    <mergeCell ref="O30:O31"/>
    <mergeCell ref="Q30:Q31"/>
    <mergeCell ref="S30:S31"/>
    <mergeCell ref="P30:P31"/>
    <mergeCell ref="N32:N33"/>
    <mergeCell ref="O32:O33"/>
    <mergeCell ref="P32:P33"/>
    <mergeCell ref="Q32:Q33"/>
    <mergeCell ref="R32:R33"/>
    <mergeCell ref="F32:F33"/>
    <mergeCell ref="G32:G33"/>
    <mergeCell ref="H32:H33"/>
    <mergeCell ref="R30:R31"/>
    <mergeCell ref="A28:A29"/>
    <mergeCell ref="B28:B29"/>
    <mergeCell ref="C28:C29"/>
    <mergeCell ref="D28:D29"/>
    <mergeCell ref="E28:E29"/>
    <mergeCell ref="F28:F29"/>
    <mergeCell ref="G28:G29"/>
    <mergeCell ref="H28:H29"/>
    <mergeCell ref="L28:L29"/>
    <mergeCell ref="M28:M29"/>
    <mergeCell ref="N28:N29"/>
    <mergeCell ref="O28:O29"/>
    <mergeCell ref="P28:P29"/>
    <mergeCell ref="Q28:Q29"/>
    <mergeCell ref="R28:R29"/>
    <mergeCell ref="S28:S29"/>
    <mergeCell ref="A26:A27"/>
    <mergeCell ref="B26:B27"/>
    <mergeCell ref="C26:C27"/>
    <mergeCell ref="D26:D27"/>
    <mergeCell ref="E26:E27"/>
    <mergeCell ref="F26:F27"/>
    <mergeCell ref="G26:G27"/>
    <mergeCell ref="H26:H27"/>
    <mergeCell ref="L26:L27"/>
    <mergeCell ref="M26:M27"/>
    <mergeCell ref="N26:N27"/>
    <mergeCell ref="O26:O27"/>
    <mergeCell ref="P26:P27"/>
    <mergeCell ref="Q26:Q27"/>
    <mergeCell ref="R26:R27"/>
    <mergeCell ref="S26:S27"/>
    <mergeCell ref="N24:N25"/>
    <mergeCell ref="O24:O25"/>
    <mergeCell ref="P24:P25"/>
    <mergeCell ref="Q24:Q25"/>
    <mergeCell ref="R24:R25"/>
    <mergeCell ref="S24:S25"/>
    <mergeCell ref="A20:A21"/>
    <mergeCell ref="B20:B21"/>
    <mergeCell ref="C20:C21"/>
    <mergeCell ref="D20:D21"/>
    <mergeCell ref="E20:E21"/>
    <mergeCell ref="F20:F21"/>
    <mergeCell ref="G20:G21"/>
    <mergeCell ref="H20:H21"/>
    <mergeCell ref="L20:L21"/>
    <mergeCell ref="M20:M21"/>
    <mergeCell ref="N20:N21"/>
    <mergeCell ref="O20:O21"/>
    <mergeCell ref="P20:P21"/>
    <mergeCell ref="Q20:Q21"/>
    <mergeCell ref="R20:R21"/>
    <mergeCell ref="S22:S23"/>
    <mergeCell ref="S20:S21"/>
    <mergeCell ref="A22:A23"/>
    <mergeCell ref="N22:N23"/>
    <mergeCell ref="O22:O23"/>
    <mergeCell ref="P22:P23"/>
    <mergeCell ref="Q22:Q23"/>
    <mergeCell ref="R22:R23"/>
    <mergeCell ref="B22:B23"/>
    <mergeCell ref="C22:C23"/>
    <mergeCell ref="D22:D23"/>
    <mergeCell ref="E22:E23"/>
    <mergeCell ref="F22:F23"/>
    <mergeCell ref="G22:G23"/>
    <mergeCell ref="H22:H23"/>
    <mergeCell ref="L22:L23"/>
    <mergeCell ref="M22:M23"/>
  </mergeCells>
  <pageMargins left="0.7" right="0.7" top="0.75" bottom="0.75" header="0.3" footer="0.3"/>
  <pageSetup paperSize="8" scale="50"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463B-1DD4-4C5E-B3B4-5A20026152CB}">
  <dimension ref="A1:S43"/>
  <sheetViews>
    <sheetView view="pageBreakPreview" topLeftCell="A4" zoomScale="52" zoomScaleNormal="52" zoomScaleSheetLayoutView="52" workbookViewId="0">
      <selection activeCell="R23" sqref="Q7:R23"/>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5" style="21" customWidth="1"/>
    <col min="12" max="12" width="25.140625" style="21" customWidth="1"/>
    <col min="13" max="13" width="13" style="21" customWidth="1"/>
    <col min="14" max="14" width="8.5703125" style="21" customWidth="1"/>
    <col min="15" max="15" width="16.28515625" style="21" customWidth="1"/>
    <col min="16" max="16" width="8.7109375" style="21" customWidth="1"/>
    <col min="17" max="17" width="15.7109375" style="21" customWidth="1"/>
    <col min="18" max="18" width="7.42578125" style="21" customWidth="1"/>
    <col min="19" max="19" width="16.140625" style="21" customWidth="1"/>
    <col min="20" max="16384" width="9.140625" style="21"/>
  </cols>
  <sheetData>
    <row r="1" spans="1:19">
      <c r="O1" s="972" t="s">
        <v>1045</v>
      </c>
      <c r="P1" s="972"/>
      <c r="Q1" s="972"/>
      <c r="R1" s="972"/>
      <c r="S1" s="972"/>
    </row>
    <row r="2" spans="1:19" ht="18.75">
      <c r="A2" s="20" t="s">
        <v>1298</v>
      </c>
      <c r="E2" s="22"/>
      <c r="F2" s="22"/>
      <c r="L2" s="23"/>
      <c r="O2" s="24"/>
      <c r="P2" s="25"/>
      <c r="Q2" s="24"/>
      <c r="R2" s="24"/>
    </row>
    <row r="3" spans="1:19">
      <c r="A3" s="71"/>
      <c r="E3" s="22"/>
      <c r="F3" s="22"/>
      <c r="L3" s="589"/>
      <c r="M3" s="589"/>
      <c r="N3" s="589"/>
      <c r="O3" s="589"/>
      <c r="P3" s="589"/>
      <c r="Q3" s="589"/>
      <c r="R3" s="589"/>
      <c r="S3" s="589"/>
    </row>
    <row r="4" spans="1:19" ht="45.75" customHeight="1">
      <c r="A4" s="584" t="s">
        <v>0</v>
      </c>
      <c r="B4" s="583" t="s">
        <v>1</v>
      </c>
      <c r="C4" s="583" t="s">
        <v>2</v>
      </c>
      <c r="D4" s="583" t="s">
        <v>3</v>
      </c>
      <c r="E4" s="590" t="s">
        <v>4</v>
      </c>
      <c r="F4" s="590" t="s">
        <v>33</v>
      </c>
      <c r="G4" s="584" t="s">
        <v>34</v>
      </c>
      <c r="H4" s="583" t="s">
        <v>5</v>
      </c>
      <c r="I4" s="583" t="s">
        <v>6</v>
      </c>
      <c r="J4" s="583"/>
      <c r="K4" s="583"/>
      <c r="L4" s="584" t="s">
        <v>7</v>
      </c>
      <c r="M4" s="583" t="s">
        <v>8</v>
      </c>
      <c r="N4" s="585"/>
      <c r="O4" s="586" t="s">
        <v>9</v>
      </c>
      <c r="P4" s="586"/>
      <c r="Q4" s="586" t="s">
        <v>10</v>
      </c>
      <c r="R4" s="586"/>
      <c r="S4" s="584" t="s">
        <v>11</v>
      </c>
    </row>
    <row r="5" spans="1:19">
      <c r="A5" s="584"/>
      <c r="B5" s="583"/>
      <c r="C5" s="583"/>
      <c r="D5" s="583"/>
      <c r="E5" s="590"/>
      <c r="F5" s="590"/>
      <c r="G5" s="584"/>
      <c r="H5" s="583"/>
      <c r="I5" s="26" t="s">
        <v>37</v>
      </c>
      <c r="J5" s="26" t="s">
        <v>35</v>
      </c>
      <c r="K5" s="26" t="s">
        <v>70</v>
      </c>
      <c r="L5" s="584"/>
      <c r="M5" s="26">
        <v>2024</v>
      </c>
      <c r="N5" s="26">
        <v>2025</v>
      </c>
      <c r="O5" s="27">
        <v>2024</v>
      </c>
      <c r="P5" s="27">
        <v>2025</v>
      </c>
      <c r="Q5" s="27">
        <v>2024</v>
      </c>
      <c r="R5" s="27">
        <v>2025</v>
      </c>
      <c r="S5" s="584"/>
    </row>
    <row r="6" spans="1:19">
      <c r="A6" s="28" t="s">
        <v>12</v>
      </c>
      <c r="B6" s="26" t="s">
        <v>13</v>
      </c>
      <c r="C6" s="26" t="s">
        <v>14</v>
      </c>
      <c r="D6" s="26" t="s">
        <v>15</v>
      </c>
      <c r="E6" s="29" t="s">
        <v>16</v>
      </c>
      <c r="F6" s="29" t="s">
        <v>17</v>
      </c>
      <c r="G6" s="28" t="s">
        <v>18</v>
      </c>
      <c r="H6" s="28" t="s">
        <v>19</v>
      </c>
      <c r="I6" s="26" t="s">
        <v>20</v>
      </c>
      <c r="J6" s="26" t="s">
        <v>21</v>
      </c>
      <c r="K6" s="26" t="s">
        <v>22</v>
      </c>
      <c r="L6" s="28" t="s">
        <v>23</v>
      </c>
      <c r="M6" s="26" t="s">
        <v>24</v>
      </c>
      <c r="N6" s="26" t="s">
        <v>25</v>
      </c>
      <c r="O6" s="30" t="s">
        <v>26</v>
      </c>
      <c r="P6" s="30" t="s">
        <v>27</v>
      </c>
      <c r="Q6" s="30" t="s">
        <v>36</v>
      </c>
      <c r="R6" s="30" t="s">
        <v>28</v>
      </c>
      <c r="S6" s="28" t="s">
        <v>29</v>
      </c>
    </row>
    <row r="7" spans="1:19" s="80" customFormat="1" ht="101.45" customHeight="1">
      <c r="A7" s="640">
        <v>1</v>
      </c>
      <c r="B7" s="640">
        <v>6</v>
      </c>
      <c r="C7" s="640">
        <v>1</v>
      </c>
      <c r="D7" s="640">
        <v>9</v>
      </c>
      <c r="E7" s="640" t="s">
        <v>750</v>
      </c>
      <c r="F7" s="640" t="s">
        <v>751</v>
      </c>
      <c r="G7" s="640" t="s">
        <v>752</v>
      </c>
      <c r="H7" s="640" t="s">
        <v>43</v>
      </c>
      <c r="I7" s="93" t="s">
        <v>44</v>
      </c>
      <c r="J7" s="93">
        <v>1</v>
      </c>
      <c r="K7" s="93" t="s">
        <v>57</v>
      </c>
      <c r="L7" s="640" t="s">
        <v>753</v>
      </c>
      <c r="M7" s="640" t="s">
        <v>41</v>
      </c>
      <c r="N7" s="640"/>
      <c r="O7" s="865">
        <v>70000</v>
      </c>
      <c r="P7" s="865"/>
      <c r="Q7" s="865">
        <v>70000</v>
      </c>
      <c r="R7" s="865"/>
      <c r="S7" s="640" t="s">
        <v>754</v>
      </c>
    </row>
    <row r="8" spans="1:19" ht="63" customHeight="1">
      <c r="A8" s="640"/>
      <c r="B8" s="640"/>
      <c r="C8" s="640"/>
      <c r="D8" s="640"/>
      <c r="E8" s="640"/>
      <c r="F8" s="640"/>
      <c r="G8" s="640"/>
      <c r="H8" s="640"/>
      <c r="I8" s="35" t="s">
        <v>90</v>
      </c>
      <c r="J8" s="35">
        <v>21</v>
      </c>
      <c r="K8" s="93" t="s">
        <v>45</v>
      </c>
      <c r="L8" s="640"/>
      <c r="M8" s="640"/>
      <c r="N8" s="640"/>
      <c r="O8" s="865"/>
      <c r="P8" s="865"/>
      <c r="Q8" s="865"/>
      <c r="R8" s="865"/>
      <c r="S8" s="640"/>
    </row>
    <row r="9" spans="1:19" customFormat="1" ht="96.6" customHeight="1">
      <c r="A9" s="15">
        <v>2</v>
      </c>
      <c r="B9" s="15">
        <v>3</v>
      </c>
      <c r="C9" s="15">
        <v>3</v>
      </c>
      <c r="D9" s="15">
        <v>10</v>
      </c>
      <c r="E9" s="15" t="s">
        <v>755</v>
      </c>
      <c r="F9" s="15" t="s">
        <v>756</v>
      </c>
      <c r="G9" s="15" t="s">
        <v>757</v>
      </c>
      <c r="H9" s="15" t="s">
        <v>335</v>
      </c>
      <c r="I9" s="15" t="s">
        <v>747</v>
      </c>
      <c r="J9" s="15">
        <v>1</v>
      </c>
      <c r="K9" s="15" t="s">
        <v>189</v>
      </c>
      <c r="L9" s="15" t="s">
        <v>758</v>
      </c>
      <c r="M9" s="15" t="s">
        <v>313</v>
      </c>
      <c r="N9" s="15"/>
      <c r="O9" s="167">
        <v>75000</v>
      </c>
      <c r="P9" s="167"/>
      <c r="Q9" s="167">
        <v>75000</v>
      </c>
      <c r="R9" s="167"/>
      <c r="S9" s="7" t="s">
        <v>754</v>
      </c>
    </row>
    <row r="10" spans="1:19" customFormat="1" ht="33" customHeight="1">
      <c r="A10" s="641">
        <v>3</v>
      </c>
      <c r="B10" s="641">
        <v>3</v>
      </c>
      <c r="C10" s="641">
        <v>3</v>
      </c>
      <c r="D10" s="641">
        <v>10</v>
      </c>
      <c r="E10" s="641" t="s">
        <v>759</v>
      </c>
      <c r="F10" s="641" t="s">
        <v>756</v>
      </c>
      <c r="G10" s="641" t="s">
        <v>760</v>
      </c>
      <c r="H10" s="646" t="s">
        <v>335</v>
      </c>
      <c r="I10" s="168" t="s">
        <v>747</v>
      </c>
      <c r="J10" s="15">
        <v>1</v>
      </c>
      <c r="K10" s="15" t="s">
        <v>189</v>
      </c>
      <c r="L10" s="641" t="s">
        <v>761</v>
      </c>
      <c r="M10" s="641" t="s">
        <v>476</v>
      </c>
      <c r="N10" s="641"/>
      <c r="O10" s="737">
        <v>150000</v>
      </c>
      <c r="P10" s="737"/>
      <c r="Q10" s="737">
        <v>150000</v>
      </c>
      <c r="R10" s="905"/>
      <c r="S10" s="737" t="s">
        <v>754</v>
      </c>
    </row>
    <row r="11" spans="1:19" customFormat="1" ht="36.6" customHeight="1">
      <c r="A11" s="628"/>
      <c r="B11" s="628"/>
      <c r="C11" s="628"/>
      <c r="D11" s="628"/>
      <c r="E11" s="628"/>
      <c r="F11" s="628"/>
      <c r="G11" s="628"/>
      <c r="H11" s="647"/>
      <c r="I11" s="168" t="s">
        <v>762</v>
      </c>
      <c r="J11" s="15">
        <v>30</v>
      </c>
      <c r="K11" s="15" t="s">
        <v>39</v>
      </c>
      <c r="L11" s="628"/>
      <c r="M11" s="628"/>
      <c r="N11" s="628"/>
      <c r="O11" s="780"/>
      <c r="P11" s="780"/>
      <c r="Q11" s="780"/>
      <c r="R11" s="973"/>
      <c r="S11" s="780"/>
    </row>
    <row r="12" spans="1:19" customFormat="1" ht="34.9" customHeight="1">
      <c r="A12" s="619"/>
      <c r="B12" s="619"/>
      <c r="C12" s="619"/>
      <c r="D12" s="619"/>
      <c r="E12" s="619"/>
      <c r="F12" s="619"/>
      <c r="G12" s="619"/>
      <c r="H12" s="648"/>
      <c r="I12" s="168" t="s">
        <v>72</v>
      </c>
      <c r="J12" s="15">
        <v>2000</v>
      </c>
      <c r="K12" s="15" t="s">
        <v>45</v>
      </c>
      <c r="L12" s="619"/>
      <c r="M12" s="619"/>
      <c r="N12" s="619"/>
      <c r="O12" s="738"/>
      <c r="P12" s="738"/>
      <c r="Q12" s="738"/>
      <c r="R12" s="906"/>
      <c r="S12" s="738"/>
    </row>
    <row r="13" spans="1:19" s="136" customFormat="1" ht="71.45" customHeight="1">
      <c r="A13" s="652">
        <v>4</v>
      </c>
      <c r="B13" s="652">
        <v>1</v>
      </c>
      <c r="C13" s="652">
        <v>1</v>
      </c>
      <c r="D13" s="652">
        <v>6</v>
      </c>
      <c r="E13" s="856" t="s">
        <v>763</v>
      </c>
      <c r="F13" s="856" t="s">
        <v>764</v>
      </c>
      <c r="G13" s="856" t="s">
        <v>765</v>
      </c>
      <c r="H13" s="659" t="s">
        <v>715</v>
      </c>
      <c r="I13" s="7" t="s">
        <v>766</v>
      </c>
      <c r="J13" s="7">
        <v>1</v>
      </c>
      <c r="K13" s="7" t="s">
        <v>189</v>
      </c>
      <c r="L13" s="652" t="s">
        <v>1103</v>
      </c>
      <c r="M13" s="652" t="s">
        <v>313</v>
      </c>
      <c r="N13" s="652"/>
      <c r="O13" s="922">
        <v>150000</v>
      </c>
      <c r="P13" s="922"/>
      <c r="Q13" s="922">
        <v>150000</v>
      </c>
      <c r="R13" s="652"/>
      <c r="S13" s="652" t="s">
        <v>754</v>
      </c>
    </row>
    <row r="14" spans="1:19" ht="52.9" customHeight="1">
      <c r="A14" s="654"/>
      <c r="B14" s="654"/>
      <c r="C14" s="654"/>
      <c r="D14" s="654"/>
      <c r="E14" s="856"/>
      <c r="F14" s="856"/>
      <c r="G14" s="856"/>
      <c r="H14" s="659"/>
      <c r="I14" s="7" t="s">
        <v>767</v>
      </c>
      <c r="J14" s="7" t="s">
        <v>768</v>
      </c>
      <c r="K14" s="7" t="s">
        <v>45</v>
      </c>
      <c r="L14" s="654"/>
      <c r="M14" s="654"/>
      <c r="N14" s="654"/>
      <c r="O14" s="924"/>
      <c r="P14" s="924"/>
      <c r="Q14" s="924"/>
      <c r="R14" s="654"/>
      <c r="S14" s="654"/>
    </row>
    <row r="15" spans="1:19" customFormat="1" ht="71.45" customHeight="1">
      <c r="A15" s="641">
        <v>5</v>
      </c>
      <c r="B15" s="641">
        <v>6</v>
      </c>
      <c r="C15" s="641">
        <v>5</v>
      </c>
      <c r="D15" s="641">
        <v>11</v>
      </c>
      <c r="E15" s="641" t="s">
        <v>769</v>
      </c>
      <c r="F15" s="641" t="s">
        <v>770</v>
      </c>
      <c r="G15" s="641" t="s">
        <v>771</v>
      </c>
      <c r="H15" s="641" t="s">
        <v>715</v>
      </c>
      <c r="I15" s="7" t="s">
        <v>772</v>
      </c>
      <c r="J15" s="7">
        <v>1</v>
      </c>
      <c r="K15" s="15" t="s">
        <v>189</v>
      </c>
      <c r="L15" s="641" t="s">
        <v>773</v>
      </c>
      <c r="M15" s="641" t="s">
        <v>774</v>
      </c>
      <c r="N15" s="641"/>
      <c r="O15" s="737">
        <v>205000</v>
      </c>
      <c r="P15" s="641"/>
      <c r="Q15" s="737">
        <v>205000</v>
      </c>
      <c r="R15" s="641"/>
      <c r="S15" s="659" t="s">
        <v>754</v>
      </c>
    </row>
    <row r="16" spans="1:19" customFormat="1" ht="34.15" customHeight="1">
      <c r="A16" s="619"/>
      <c r="B16" s="621"/>
      <c r="C16" s="621"/>
      <c r="D16" s="621"/>
      <c r="E16" s="619"/>
      <c r="F16" s="619"/>
      <c r="G16" s="619"/>
      <c r="H16" s="621"/>
      <c r="I16" s="7" t="s">
        <v>767</v>
      </c>
      <c r="J16" s="7" t="s">
        <v>775</v>
      </c>
      <c r="K16" s="7" t="s">
        <v>45</v>
      </c>
      <c r="L16" s="621"/>
      <c r="M16" s="621"/>
      <c r="N16" s="621"/>
      <c r="O16" s="621"/>
      <c r="P16" s="621"/>
      <c r="Q16" s="621"/>
      <c r="R16" s="621"/>
      <c r="S16" s="974"/>
    </row>
    <row r="17" spans="1:19" s="169" customFormat="1" ht="45.6" customHeight="1">
      <c r="A17" s="641">
        <v>6</v>
      </c>
      <c r="B17" s="641">
        <v>6</v>
      </c>
      <c r="C17" s="641">
        <v>1</v>
      </c>
      <c r="D17" s="641">
        <v>3</v>
      </c>
      <c r="E17" s="785" t="s">
        <v>499</v>
      </c>
      <c r="F17" s="641" t="s">
        <v>776</v>
      </c>
      <c r="G17" s="641" t="s">
        <v>777</v>
      </c>
      <c r="H17" s="785" t="s">
        <v>715</v>
      </c>
      <c r="I17" s="7" t="s">
        <v>766</v>
      </c>
      <c r="J17" s="7">
        <v>1</v>
      </c>
      <c r="K17" s="15" t="s">
        <v>189</v>
      </c>
      <c r="L17" s="659" t="s">
        <v>1046</v>
      </c>
      <c r="M17" s="657" t="s">
        <v>41</v>
      </c>
      <c r="N17" s="785"/>
      <c r="O17" s="975">
        <v>250000</v>
      </c>
      <c r="P17" s="975"/>
      <c r="Q17" s="975">
        <v>250000</v>
      </c>
      <c r="R17" s="785"/>
      <c r="S17" s="641" t="s">
        <v>754</v>
      </c>
    </row>
    <row r="18" spans="1:19" s="169" customFormat="1" ht="42" customHeight="1">
      <c r="A18" s="628"/>
      <c r="B18" s="628"/>
      <c r="C18" s="628"/>
      <c r="D18" s="628"/>
      <c r="E18" s="786"/>
      <c r="F18" s="628"/>
      <c r="G18" s="628"/>
      <c r="H18" s="786"/>
      <c r="I18" s="7" t="s">
        <v>767</v>
      </c>
      <c r="J18" s="7" t="s">
        <v>768</v>
      </c>
      <c r="K18" s="7" t="s">
        <v>45</v>
      </c>
      <c r="L18" s="659"/>
      <c r="M18" s="657"/>
      <c r="N18" s="786"/>
      <c r="O18" s="976"/>
      <c r="P18" s="976"/>
      <c r="Q18" s="976"/>
      <c r="R18" s="786"/>
      <c r="S18" s="619"/>
    </row>
    <row r="19" spans="1:19" s="145" customFormat="1" ht="43.9" customHeight="1">
      <c r="A19" s="646">
        <v>7</v>
      </c>
      <c r="B19" s="646">
        <v>6</v>
      </c>
      <c r="C19" s="646">
        <v>1</v>
      </c>
      <c r="D19" s="646">
        <v>13</v>
      </c>
      <c r="E19" s="646" t="s">
        <v>778</v>
      </c>
      <c r="F19" s="652" t="s">
        <v>779</v>
      </c>
      <c r="G19" s="646" t="s">
        <v>780</v>
      </c>
      <c r="H19" s="646" t="s">
        <v>46</v>
      </c>
      <c r="I19" s="35" t="s">
        <v>47</v>
      </c>
      <c r="J19" s="35">
        <v>1</v>
      </c>
      <c r="K19" s="35" t="s">
        <v>189</v>
      </c>
      <c r="L19" s="652" t="s">
        <v>781</v>
      </c>
      <c r="M19" s="646" t="s">
        <v>41</v>
      </c>
      <c r="N19" s="646"/>
      <c r="O19" s="649">
        <v>100000</v>
      </c>
      <c r="P19" s="649"/>
      <c r="Q19" s="649">
        <v>100000</v>
      </c>
      <c r="R19" s="646"/>
      <c r="S19" s="652" t="s">
        <v>754</v>
      </c>
    </row>
    <row r="20" spans="1:19" s="145" customFormat="1" ht="44.45" customHeight="1">
      <c r="A20" s="648"/>
      <c r="B20" s="648"/>
      <c r="C20" s="648"/>
      <c r="D20" s="648"/>
      <c r="E20" s="648"/>
      <c r="F20" s="654"/>
      <c r="G20" s="648"/>
      <c r="H20" s="648"/>
      <c r="I20" s="35" t="s">
        <v>72</v>
      </c>
      <c r="J20" s="35" t="s">
        <v>782</v>
      </c>
      <c r="K20" s="35" t="s">
        <v>45</v>
      </c>
      <c r="L20" s="654"/>
      <c r="M20" s="648"/>
      <c r="N20" s="648"/>
      <c r="O20" s="651"/>
      <c r="P20" s="651"/>
      <c r="Q20" s="651"/>
      <c r="R20" s="648"/>
      <c r="S20" s="654"/>
    </row>
    <row r="21" spans="1:19" s="137" customFormat="1" ht="51.6" customHeight="1">
      <c r="A21" s="856">
        <v>8</v>
      </c>
      <c r="B21" s="856">
        <v>6</v>
      </c>
      <c r="C21" s="856">
        <v>1</v>
      </c>
      <c r="D21" s="856">
        <v>13</v>
      </c>
      <c r="E21" s="856" t="s">
        <v>783</v>
      </c>
      <c r="F21" s="856" t="s">
        <v>784</v>
      </c>
      <c r="G21" s="856" t="s">
        <v>785</v>
      </c>
      <c r="H21" s="856" t="s">
        <v>46</v>
      </c>
      <c r="I21" s="133" t="s">
        <v>47</v>
      </c>
      <c r="J21" s="133">
        <v>1</v>
      </c>
      <c r="K21" s="133" t="s">
        <v>189</v>
      </c>
      <c r="L21" s="856" t="s">
        <v>1102</v>
      </c>
      <c r="M21" s="856" t="s">
        <v>313</v>
      </c>
      <c r="N21" s="652"/>
      <c r="O21" s="980">
        <v>100000</v>
      </c>
      <c r="P21" s="922"/>
      <c r="Q21" s="980">
        <v>100000</v>
      </c>
      <c r="R21" s="652"/>
      <c r="S21" s="856" t="s">
        <v>754</v>
      </c>
    </row>
    <row r="22" spans="1:19" s="137" customFormat="1" ht="43.15" customHeight="1">
      <c r="A22" s="856"/>
      <c r="B22" s="856"/>
      <c r="C22" s="856"/>
      <c r="D22" s="856"/>
      <c r="E22" s="856"/>
      <c r="F22" s="856"/>
      <c r="G22" s="856"/>
      <c r="H22" s="856"/>
      <c r="I22" s="133" t="s">
        <v>767</v>
      </c>
      <c r="J22" s="133" t="s">
        <v>782</v>
      </c>
      <c r="K22" s="133" t="s">
        <v>45</v>
      </c>
      <c r="L22" s="856"/>
      <c r="M22" s="856"/>
      <c r="N22" s="654"/>
      <c r="O22" s="980"/>
      <c r="P22" s="924"/>
      <c r="Q22" s="980"/>
      <c r="R22" s="654"/>
      <c r="S22" s="856"/>
    </row>
    <row r="23" spans="1:19" s="136" customFormat="1" ht="85.9" customHeight="1">
      <c r="A23" s="133">
        <v>9</v>
      </c>
      <c r="B23" s="92">
        <v>6</v>
      </c>
      <c r="C23" s="92">
        <v>1</v>
      </c>
      <c r="D23" s="92">
        <v>13</v>
      </c>
      <c r="E23" s="133" t="s">
        <v>786</v>
      </c>
      <c r="F23" s="133" t="s">
        <v>787</v>
      </c>
      <c r="G23" s="133" t="s">
        <v>788</v>
      </c>
      <c r="H23" s="7" t="s">
        <v>789</v>
      </c>
      <c r="I23" s="93" t="s">
        <v>790</v>
      </c>
      <c r="J23" s="93">
        <v>1</v>
      </c>
      <c r="K23" s="7" t="s">
        <v>189</v>
      </c>
      <c r="L23" s="133" t="s">
        <v>791</v>
      </c>
      <c r="M23" s="133" t="s">
        <v>476</v>
      </c>
      <c r="N23" s="133"/>
      <c r="O23" s="139">
        <v>50000</v>
      </c>
      <c r="P23" s="139"/>
      <c r="Q23" s="139">
        <v>50000</v>
      </c>
      <c r="R23" s="133"/>
      <c r="S23" s="133" t="s">
        <v>754</v>
      </c>
    </row>
    <row r="24" spans="1:19">
      <c r="E24" s="136"/>
      <c r="F24" s="136"/>
      <c r="G24" s="136"/>
      <c r="H24" s="144"/>
      <c r="I24" s="144"/>
      <c r="J24" s="144"/>
      <c r="K24" s="144"/>
      <c r="O24" s="24"/>
      <c r="P24" s="24"/>
      <c r="Q24" s="24"/>
    </row>
    <row r="25" spans="1:19">
      <c r="E25" s="136"/>
      <c r="F25" s="136"/>
      <c r="G25" s="136"/>
      <c r="H25" s="144"/>
      <c r="I25" s="144"/>
      <c r="J25" s="144"/>
      <c r="K25" s="144"/>
      <c r="O25" s="665"/>
      <c r="P25" s="977" t="s">
        <v>30</v>
      </c>
      <c r="Q25" s="978"/>
      <c r="R25" s="979"/>
    </row>
    <row r="26" spans="1:19">
      <c r="E26" s="136"/>
      <c r="F26" s="136"/>
      <c r="G26" s="136"/>
      <c r="H26" s="144"/>
      <c r="I26" s="144"/>
      <c r="J26" s="144"/>
      <c r="K26" s="144"/>
      <c r="O26" s="665"/>
      <c r="P26" s="903" t="s">
        <v>31</v>
      </c>
      <c r="Q26" s="770" t="s">
        <v>32</v>
      </c>
      <c r="R26" s="772"/>
    </row>
    <row r="27" spans="1:19">
      <c r="E27" s="136"/>
      <c r="F27" s="136"/>
      <c r="G27" s="136"/>
      <c r="H27" s="144"/>
      <c r="I27" s="144"/>
      <c r="J27" s="144"/>
      <c r="K27" s="144"/>
      <c r="O27" s="666"/>
      <c r="P27" s="904"/>
      <c r="Q27" s="68">
        <v>2024</v>
      </c>
      <c r="R27" s="68">
        <v>2025</v>
      </c>
    </row>
    <row r="28" spans="1:19">
      <c r="E28" s="136"/>
      <c r="F28" s="136"/>
      <c r="G28" s="136"/>
      <c r="H28" s="144"/>
      <c r="I28" s="144"/>
      <c r="J28" s="144"/>
      <c r="K28" s="144"/>
      <c r="O28" s="68" t="s">
        <v>101</v>
      </c>
      <c r="P28" s="42">
        <v>9</v>
      </c>
      <c r="Q28" s="64">
        <f>Q23+Q21+Q19+Q15+Q17+Q13+Q10+Q9+Q7</f>
        <v>1150000</v>
      </c>
      <c r="R28" s="140">
        <f>R23</f>
        <v>0</v>
      </c>
    </row>
    <row r="29" spans="1:19">
      <c r="E29" s="136"/>
      <c r="F29" s="136"/>
      <c r="G29" s="136"/>
      <c r="H29" s="144"/>
      <c r="I29" s="144"/>
      <c r="J29" s="144"/>
      <c r="K29" s="144"/>
      <c r="O29" s="24"/>
      <c r="P29" s="24"/>
      <c r="Q29" s="24"/>
    </row>
    <row r="30" spans="1:19">
      <c r="E30" s="136"/>
      <c r="F30" s="136"/>
      <c r="G30" s="136"/>
      <c r="H30" s="144"/>
      <c r="I30" s="144"/>
      <c r="J30" s="144"/>
      <c r="K30" s="144"/>
      <c r="O30" s="24"/>
      <c r="P30" s="24"/>
      <c r="Q30" s="24"/>
    </row>
    <row r="31" spans="1:19">
      <c r="O31" s="24"/>
      <c r="P31" s="24"/>
      <c r="Q31" s="24"/>
    </row>
    <row r="32" spans="1:19">
      <c r="O32" s="24"/>
      <c r="P32" s="24"/>
      <c r="Q32" s="24"/>
    </row>
    <row r="33" spans="15:17">
      <c r="O33" s="24"/>
      <c r="P33" s="24"/>
      <c r="Q33" s="24"/>
    </row>
    <row r="34" spans="15:17">
      <c r="O34" s="24"/>
      <c r="P34" s="24"/>
      <c r="Q34" s="24"/>
    </row>
    <row r="35" spans="15:17">
      <c r="O35" s="24"/>
      <c r="P35" s="24"/>
      <c r="Q35" s="24"/>
    </row>
    <row r="36" spans="15:17">
      <c r="O36" s="24"/>
      <c r="P36" s="24"/>
      <c r="Q36" s="24"/>
    </row>
    <row r="37" spans="15:17">
      <c r="O37" s="24"/>
      <c r="P37" s="24"/>
      <c r="Q37" s="24"/>
    </row>
    <row r="38" spans="15:17">
      <c r="O38" s="24"/>
      <c r="P38" s="24"/>
      <c r="Q38" s="24"/>
    </row>
    <row r="39" spans="15:17">
      <c r="O39" s="24"/>
      <c r="P39" s="24"/>
      <c r="Q39" s="24"/>
    </row>
    <row r="40" spans="15:17">
      <c r="O40" s="24"/>
      <c r="P40" s="24"/>
      <c r="Q40" s="24"/>
    </row>
    <row r="41" spans="15:17">
      <c r="O41" s="24"/>
      <c r="P41" s="24"/>
      <c r="Q41" s="24"/>
    </row>
    <row r="42" spans="15:17">
      <c r="O42" s="24"/>
      <c r="P42" s="24"/>
      <c r="Q42" s="24"/>
    </row>
    <row r="43" spans="15:17">
      <c r="O43" s="24"/>
      <c r="P43" s="24"/>
      <c r="Q43" s="24"/>
    </row>
  </sheetData>
  <mergeCells count="132">
    <mergeCell ref="O25:O27"/>
    <mergeCell ref="P25:R25"/>
    <mergeCell ref="P26:P27"/>
    <mergeCell ref="Q26:R26"/>
    <mergeCell ref="O21:O22"/>
    <mergeCell ref="P21:P22"/>
    <mergeCell ref="Q21:Q22"/>
    <mergeCell ref="R21:R22"/>
    <mergeCell ref="A21:A22"/>
    <mergeCell ref="B21:B22"/>
    <mergeCell ref="C21:C22"/>
    <mergeCell ref="D21:D22"/>
    <mergeCell ref="E21:E22"/>
    <mergeCell ref="G19:G20"/>
    <mergeCell ref="H19:H20"/>
    <mergeCell ref="L19:L20"/>
    <mergeCell ref="M19:M20"/>
    <mergeCell ref="A19:A20"/>
    <mergeCell ref="B19:B20"/>
    <mergeCell ref="C19:C20"/>
    <mergeCell ref="D19:D20"/>
    <mergeCell ref="E19:E20"/>
    <mergeCell ref="F19:F20"/>
    <mergeCell ref="F21:F22"/>
    <mergeCell ref="G21:G22"/>
    <mergeCell ref="L21:L22"/>
    <mergeCell ref="M21:M22"/>
    <mergeCell ref="H21:H22"/>
    <mergeCell ref="O17:O18"/>
    <mergeCell ref="P17:P18"/>
    <mergeCell ref="Q17:Q18"/>
    <mergeCell ref="R17:R18"/>
    <mergeCell ref="S17:S18"/>
    <mergeCell ref="F17:F18"/>
    <mergeCell ref="G17:G18"/>
    <mergeCell ref="H17:H18"/>
    <mergeCell ref="L17:L18"/>
    <mergeCell ref="M17:M18"/>
    <mergeCell ref="N17:N18"/>
    <mergeCell ref="S21:S22"/>
    <mergeCell ref="P19:P20"/>
    <mergeCell ref="Q19:Q20"/>
    <mergeCell ref="R19:R20"/>
    <mergeCell ref="S19:S20"/>
    <mergeCell ref="N19:N20"/>
    <mergeCell ref="O19:O20"/>
    <mergeCell ref="N21:N22"/>
    <mergeCell ref="A17:A18"/>
    <mergeCell ref="B17:B18"/>
    <mergeCell ref="C17:C18"/>
    <mergeCell ref="D17:D18"/>
    <mergeCell ref="E17:E18"/>
    <mergeCell ref="G15:G16"/>
    <mergeCell ref="H15:H16"/>
    <mergeCell ref="L15:L16"/>
    <mergeCell ref="M15:M16"/>
    <mergeCell ref="A15:A16"/>
    <mergeCell ref="B15:B16"/>
    <mergeCell ref="C15:C16"/>
    <mergeCell ref="D15:D16"/>
    <mergeCell ref="E15:E16"/>
    <mergeCell ref="F15:F16"/>
    <mergeCell ref="G13:G14"/>
    <mergeCell ref="H13:H14"/>
    <mergeCell ref="L13:L14"/>
    <mergeCell ref="M13:M14"/>
    <mergeCell ref="N13:N14"/>
    <mergeCell ref="P15:P16"/>
    <mergeCell ref="Q15:Q16"/>
    <mergeCell ref="R15:R16"/>
    <mergeCell ref="S15:S16"/>
    <mergeCell ref="N15:N16"/>
    <mergeCell ref="O15:O16"/>
    <mergeCell ref="S10:S12"/>
    <mergeCell ref="A13:A14"/>
    <mergeCell ref="B13:B14"/>
    <mergeCell ref="C13:C14"/>
    <mergeCell ref="D13:D14"/>
    <mergeCell ref="E13:E14"/>
    <mergeCell ref="G10:G12"/>
    <mergeCell ref="H10:H12"/>
    <mergeCell ref="L10:L12"/>
    <mergeCell ref="M10:M12"/>
    <mergeCell ref="N10:N12"/>
    <mergeCell ref="O10:O12"/>
    <mergeCell ref="A10:A12"/>
    <mergeCell ref="B10:B12"/>
    <mergeCell ref="C10:C12"/>
    <mergeCell ref="D10:D12"/>
    <mergeCell ref="E10:E12"/>
    <mergeCell ref="F10:F12"/>
    <mergeCell ref="O13:O14"/>
    <mergeCell ref="P13:P14"/>
    <mergeCell ref="Q13:Q14"/>
    <mergeCell ref="R13:R14"/>
    <mergeCell ref="S13:S14"/>
    <mergeCell ref="F13:F14"/>
    <mergeCell ref="A7:A8"/>
    <mergeCell ref="B7:B8"/>
    <mergeCell ref="C7:C8"/>
    <mergeCell ref="D7:D8"/>
    <mergeCell ref="E7:E8"/>
    <mergeCell ref="F7:F8"/>
    <mergeCell ref="P10:P12"/>
    <mergeCell ref="Q10:Q12"/>
    <mergeCell ref="R10:R12"/>
    <mergeCell ref="P7:P8"/>
    <mergeCell ref="Q7:Q8"/>
    <mergeCell ref="R7:R8"/>
    <mergeCell ref="S7:S8"/>
    <mergeCell ref="G7:G8"/>
    <mergeCell ref="H7:H8"/>
    <mergeCell ref="L7:L8"/>
    <mergeCell ref="M7:M8"/>
    <mergeCell ref="N7:N8"/>
    <mergeCell ref="O7:O8"/>
    <mergeCell ref="I4:K4"/>
    <mergeCell ref="L4:L5"/>
    <mergeCell ref="M4:N4"/>
    <mergeCell ref="O4:P4"/>
    <mergeCell ref="Q4:R4"/>
    <mergeCell ref="S4:S5"/>
    <mergeCell ref="O1:S1"/>
    <mergeCell ref="L3:S3"/>
    <mergeCell ref="A4:A5"/>
    <mergeCell ref="B4:B5"/>
    <mergeCell ref="C4:C5"/>
    <mergeCell ref="D4:D5"/>
    <mergeCell ref="E4:E5"/>
    <mergeCell ref="F4:F5"/>
    <mergeCell ref="G4:G5"/>
    <mergeCell ref="H4:H5"/>
  </mergeCells>
  <printOptions horizontalCentered="1"/>
  <pageMargins left="0.19685039370078741" right="0.19685039370078741" top="0.74803149606299213" bottom="0.74803149606299213" header="0.31496062992125984" footer="0.31496062992125984"/>
  <pageSetup paperSize="9" scale="30" orientation="landscape" r:id="rId1"/>
  <rowBreaks count="1" manualBreakCount="1">
    <brk id="36" max="2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AF32-A1AE-4277-898E-504052FB4AC7}">
  <sheetPr>
    <pageSetUpPr fitToPage="1"/>
  </sheetPr>
  <dimension ref="A1:T64"/>
  <sheetViews>
    <sheetView topLeftCell="H2" zoomScaleNormal="100" workbookViewId="0">
      <selection activeCell="R58" sqref="Q6:R59"/>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8.75">
      <c r="A1" s="20" t="s">
        <v>1299</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92.25" customHeight="1">
      <c r="A6" s="739">
        <v>1</v>
      </c>
      <c r="B6" s="739" t="s">
        <v>244</v>
      </c>
      <c r="C6" s="739" t="s">
        <v>38</v>
      </c>
      <c r="D6" s="739">
        <v>3</v>
      </c>
      <c r="E6" s="659" t="s">
        <v>513</v>
      </c>
      <c r="F6" s="659" t="s">
        <v>514</v>
      </c>
      <c r="G6" s="659" t="s">
        <v>515</v>
      </c>
      <c r="H6" s="659" t="s">
        <v>310</v>
      </c>
      <c r="I6" s="7" t="s">
        <v>2228</v>
      </c>
      <c r="J6" s="7" t="s">
        <v>2227</v>
      </c>
      <c r="K6" s="7" t="s">
        <v>2226</v>
      </c>
      <c r="L6" s="659" t="s">
        <v>516</v>
      </c>
      <c r="M6" s="659" t="s">
        <v>41</v>
      </c>
      <c r="N6" s="659"/>
      <c r="O6" s="659">
        <v>40000</v>
      </c>
      <c r="P6" s="659"/>
      <c r="Q6" s="659">
        <v>40000</v>
      </c>
      <c r="R6" s="659"/>
      <c r="S6" s="659" t="s">
        <v>517</v>
      </c>
    </row>
    <row r="7" spans="1:19" s="80" customFormat="1" ht="92.25" customHeight="1">
      <c r="A7" s="739"/>
      <c r="B7" s="739"/>
      <c r="C7" s="739"/>
      <c r="D7" s="739"/>
      <c r="E7" s="659"/>
      <c r="F7" s="659"/>
      <c r="G7" s="659"/>
      <c r="H7" s="659"/>
      <c r="I7" s="7" t="s">
        <v>2224</v>
      </c>
      <c r="J7" s="7">
        <v>1500</v>
      </c>
      <c r="K7" s="7" t="s">
        <v>39</v>
      </c>
      <c r="L7" s="659"/>
      <c r="M7" s="659"/>
      <c r="N7" s="659"/>
      <c r="O7" s="659"/>
      <c r="P7" s="659"/>
      <c r="Q7" s="659"/>
      <c r="R7" s="659"/>
      <c r="S7" s="659"/>
    </row>
    <row r="8" spans="1:19" s="80" customFormat="1" ht="92.25" customHeight="1">
      <c r="A8" s="739"/>
      <c r="B8" s="739"/>
      <c r="C8" s="739"/>
      <c r="D8" s="739"/>
      <c r="E8" s="659"/>
      <c r="F8" s="659"/>
      <c r="G8" s="659"/>
      <c r="H8" s="659"/>
      <c r="I8" s="7" t="s">
        <v>2225</v>
      </c>
      <c r="J8" s="7">
        <v>200</v>
      </c>
      <c r="K8" s="7" t="s">
        <v>39</v>
      </c>
      <c r="L8" s="659"/>
      <c r="M8" s="659"/>
      <c r="N8" s="659"/>
      <c r="O8" s="659"/>
      <c r="P8" s="659"/>
      <c r="Q8" s="659"/>
      <c r="R8" s="659"/>
      <c r="S8" s="659"/>
    </row>
    <row r="9" spans="1:19" ht="120">
      <c r="A9" s="13">
        <v>2</v>
      </c>
      <c r="B9" s="7" t="s">
        <v>244</v>
      </c>
      <c r="C9" s="7" t="s">
        <v>38</v>
      </c>
      <c r="D9" s="13">
        <v>3</v>
      </c>
      <c r="E9" s="7" t="s">
        <v>518</v>
      </c>
      <c r="F9" s="7" t="s">
        <v>514</v>
      </c>
      <c r="G9" s="7" t="s">
        <v>519</v>
      </c>
      <c r="H9" s="13" t="s">
        <v>520</v>
      </c>
      <c r="I9" s="7" t="s">
        <v>521</v>
      </c>
      <c r="J9" s="13">
        <v>11</v>
      </c>
      <c r="K9" s="7" t="s">
        <v>522</v>
      </c>
      <c r="L9" s="7" t="s">
        <v>516</v>
      </c>
      <c r="M9" s="13" t="s">
        <v>41</v>
      </c>
      <c r="N9" s="141"/>
      <c r="O9" s="13">
        <v>40000</v>
      </c>
      <c r="P9" s="13"/>
      <c r="Q9" s="13">
        <v>40000</v>
      </c>
      <c r="R9" s="13"/>
      <c r="S9" s="7" t="s">
        <v>517</v>
      </c>
    </row>
    <row r="10" spans="1:19" ht="45">
      <c r="A10" s="659">
        <v>3</v>
      </c>
      <c r="B10" s="659" t="s">
        <v>244</v>
      </c>
      <c r="C10" s="659">
        <v>1</v>
      </c>
      <c r="D10" s="659">
        <v>3</v>
      </c>
      <c r="E10" s="659" t="s">
        <v>523</v>
      </c>
      <c r="F10" s="659" t="s">
        <v>524</v>
      </c>
      <c r="G10" s="659" t="s">
        <v>525</v>
      </c>
      <c r="H10" s="659" t="s">
        <v>421</v>
      </c>
      <c r="I10" s="7" t="s">
        <v>2229</v>
      </c>
      <c r="J10" s="7" t="s">
        <v>2234</v>
      </c>
      <c r="K10" s="7" t="s">
        <v>2226</v>
      </c>
      <c r="L10" s="659" t="s">
        <v>526</v>
      </c>
      <c r="M10" s="7" t="s">
        <v>476</v>
      </c>
      <c r="N10" s="659"/>
      <c r="O10" s="659">
        <v>40000</v>
      </c>
      <c r="P10" s="659"/>
      <c r="Q10" s="659">
        <v>40000</v>
      </c>
      <c r="R10" s="659"/>
      <c r="S10" s="659" t="s">
        <v>517</v>
      </c>
    </row>
    <row r="11" spans="1:19" ht="30">
      <c r="A11" s="659"/>
      <c r="B11" s="659"/>
      <c r="C11" s="659"/>
      <c r="D11" s="659"/>
      <c r="E11" s="659"/>
      <c r="F11" s="659"/>
      <c r="G11" s="659"/>
      <c r="H11" s="659"/>
      <c r="I11" s="7" t="s">
        <v>1028</v>
      </c>
      <c r="J11" s="7">
        <v>60</v>
      </c>
      <c r="K11" s="7" t="s">
        <v>1352</v>
      </c>
      <c r="L11" s="659"/>
      <c r="M11" s="7"/>
      <c r="N11" s="659"/>
      <c r="O11" s="659"/>
      <c r="P11" s="659"/>
      <c r="Q11" s="659"/>
      <c r="R11" s="659"/>
      <c r="S11" s="659"/>
    </row>
    <row r="12" spans="1:19" ht="50.25" customHeight="1">
      <c r="A12" s="659"/>
      <c r="B12" s="659"/>
      <c r="C12" s="659"/>
      <c r="D12" s="659"/>
      <c r="E12" s="659"/>
      <c r="F12" s="659"/>
      <c r="G12" s="659"/>
      <c r="H12" s="659"/>
      <c r="I12" s="7" t="s">
        <v>2230</v>
      </c>
      <c r="J12" s="7">
        <v>32</v>
      </c>
      <c r="K12" s="7" t="s">
        <v>1352</v>
      </c>
      <c r="L12" s="659"/>
      <c r="M12" s="7"/>
      <c r="N12" s="659"/>
      <c r="O12" s="659"/>
      <c r="P12" s="659"/>
      <c r="Q12" s="659"/>
      <c r="R12" s="659"/>
      <c r="S12" s="659"/>
    </row>
    <row r="13" spans="1:19" ht="30">
      <c r="A13" s="659">
        <v>4</v>
      </c>
      <c r="B13" s="659" t="s">
        <v>244</v>
      </c>
      <c r="C13" s="659">
        <v>5</v>
      </c>
      <c r="D13" s="659">
        <v>4</v>
      </c>
      <c r="E13" s="659" t="s">
        <v>527</v>
      </c>
      <c r="F13" s="659" t="s">
        <v>1104</v>
      </c>
      <c r="G13" s="659" t="s">
        <v>528</v>
      </c>
      <c r="H13" s="659" t="s">
        <v>413</v>
      </c>
      <c r="I13" s="133" t="s">
        <v>2231</v>
      </c>
      <c r="J13" s="133">
        <v>1</v>
      </c>
      <c r="K13" s="133" t="s">
        <v>2226</v>
      </c>
      <c r="L13" s="659" t="s">
        <v>341</v>
      </c>
      <c r="M13" s="659" t="s">
        <v>476</v>
      </c>
      <c r="N13" s="659"/>
      <c r="O13" s="659">
        <v>40000</v>
      </c>
      <c r="P13" s="659"/>
      <c r="Q13" s="659">
        <v>40000</v>
      </c>
      <c r="R13" s="659"/>
      <c r="S13" s="659" t="s">
        <v>517</v>
      </c>
    </row>
    <row r="14" spans="1:19" ht="68.25" customHeight="1">
      <c r="A14" s="659"/>
      <c r="B14" s="659"/>
      <c r="C14" s="659"/>
      <c r="D14" s="659"/>
      <c r="E14" s="659"/>
      <c r="F14" s="659"/>
      <c r="G14" s="659"/>
      <c r="H14" s="659"/>
      <c r="I14" s="133" t="s">
        <v>2232</v>
      </c>
      <c r="J14" s="133">
        <v>70</v>
      </c>
      <c r="K14" s="133" t="s">
        <v>1352</v>
      </c>
      <c r="L14" s="659"/>
      <c r="M14" s="659"/>
      <c r="N14" s="659"/>
      <c r="O14" s="659"/>
      <c r="P14" s="659"/>
      <c r="Q14" s="659"/>
      <c r="R14" s="659"/>
      <c r="S14" s="659"/>
    </row>
    <row r="15" spans="1:19" ht="68.25" customHeight="1">
      <c r="A15" s="652">
        <v>5</v>
      </c>
      <c r="B15" s="856" t="s">
        <v>244</v>
      </c>
      <c r="C15" s="856">
        <v>5</v>
      </c>
      <c r="D15" s="856">
        <v>11</v>
      </c>
      <c r="E15" s="856" t="s">
        <v>529</v>
      </c>
      <c r="F15" s="856" t="s">
        <v>530</v>
      </c>
      <c r="G15" s="856" t="s">
        <v>531</v>
      </c>
      <c r="H15" s="856" t="s">
        <v>485</v>
      </c>
      <c r="I15" s="133" t="s">
        <v>329</v>
      </c>
      <c r="J15" s="133">
        <v>1</v>
      </c>
      <c r="K15" s="133" t="s">
        <v>522</v>
      </c>
      <c r="L15" s="856" t="s">
        <v>532</v>
      </c>
      <c r="M15" s="856" t="s">
        <v>41</v>
      </c>
      <c r="N15" s="856"/>
      <c r="O15" s="856">
        <v>40000</v>
      </c>
      <c r="P15" s="856"/>
      <c r="Q15" s="856">
        <v>40000</v>
      </c>
      <c r="R15" s="856"/>
      <c r="S15" s="856" t="s">
        <v>517</v>
      </c>
    </row>
    <row r="16" spans="1:19" ht="87.75" customHeight="1">
      <c r="A16" s="654"/>
      <c r="B16" s="856"/>
      <c r="C16" s="856"/>
      <c r="D16" s="856"/>
      <c r="E16" s="856"/>
      <c r="F16" s="856"/>
      <c r="G16" s="856"/>
      <c r="H16" s="856"/>
      <c r="I16" s="133" t="s">
        <v>2251</v>
      </c>
      <c r="J16" s="133">
        <v>20</v>
      </c>
      <c r="K16" s="133" t="s">
        <v>1352</v>
      </c>
      <c r="L16" s="856"/>
      <c r="M16" s="856"/>
      <c r="N16" s="856"/>
      <c r="O16" s="856"/>
      <c r="P16" s="856"/>
      <c r="Q16" s="856"/>
      <c r="R16" s="856"/>
      <c r="S16" s="856"/>
    </row>
    <row r="17" spans="1:20" ht="43.5" customHeight="1">
      <c r="A17" s="659">
        <v>6</v>
      </c>
      <c r="B17" s="659" t="s">
        <v>244</v>
      </c>
      <c r="C17" s="659">
        <v>1</v>
      </c>
      <c r="D17" s="659">
        <v>6</v>
      </c>
      <c r="E17" s="659" t="s">
        <v>533</v>
      </c>
      <c r="F17" s="659" t="s">
        <v>534</v>
      </c>
      <c r="G17" s="659" t="s">
        <v>535</v>
      </c>
      <c r="H17" s="659" t="s">
        <v>536</v>
      </c>
      <c r="I17" s="133" t="s">
        <v>1032</v>
      </c>
      <c r="J17" s="133" t="s">
        <v>2234</v>
      </c>
      <c r="K17" s="133" t="s">
        <v>39</v>
      </c>
      <c r="L17" s="856" t="s">
        <v>537</v>
      </c>
      <c r="M17" s="856" t="s">
        <v>494</v>
      </c>
      <c r="N17" s="856"/>
      <c r="O17" s="856">
        <v>100000</v>
      </c>
      <c r="P17" s="856"/>
      <c r="Q17" s="856">
        <v>45000</v>
      </c>
      <c r="R17" s="856"/>
      <c r="S17" s="856" t="s">
        <v>517</v>
      </c>
    </row>
    <row r="18" spans="1:20" ht="78.75" customHeight="1">
      <c r="A18" s="659"/>
      <c r="B18" s="659"/>
      <c r="C18" s="659"/>
      <c r="D18" s="659"/>
      <c r="E18" s="659"/>
      <c r="F18" s="659"/>
      <c r="G18" s="659"/>
      <c r="H18" s="659"/>
      <c r="I18" s="133" t="s">
        <v>667</v>
      </c>
      <c r="J18" s="133">
        <v>1000</v>
      </c>
      <c r="K18" s="133" t="s">
        <v>1352</v>
      </c>
      <c r="L18" s="856"/>
      <c r="M18" s="856"/>
      <c r="N18" s="856"/>
      <c r="O18" s="856"/>
      <c r="P18" s="856"/>
      <c r="Q18" s="856"/>
      <c r="R18" s="856"/>
      <c r="S18" s="856"/>
    </row>
    <row r="19" spans="1:20" ht="30">
      <c r="A19" s="856">
        <v>7</v>
      </c>
      <c r="B19" s="856" t="s">
        <v>244</v>
      </c>
      <c r="C19" s="856">
        <v>2.2999999999999998</v>
      </c>
      <c r="D19" s="856">
        <v>10</v>
      </c>
      <c r="E19" s="856" t="s">
        <v>538</v>
      </c>
      <c r="F19" s="856" t="s">
        <v>539</v>
      </c>
      <c r="G19" s="856" t="s">
        <v>540</v>
      </c>
      <c r="H19" s="856" t="s">
        <v>335</v>
      </c>
      <c r="I19" s="7" t="s">
        <v>2235</v>
      </c>
      <c r="J19" s="138" t="s">
        <v>2239</v>
      </c>
      <c r="K19" s="133" t="s">
        <v>2226</v>
      </c>
      <c r="L19" s="856" t="s">
        <v>1105</v>
      </c>
      <c r="M19" s="856" t="s">
        <v>541</v>
      </c>
      <c r="N19" s="856"/>
      <c r="O19" s="856">
        <v>715000</v>
      </c>
      <c r="P19" s="856"/>
      <c r="Q19" s="856">
        <v>260000</v>
      </c>
      <c r="R19" s="856"/>
      <c r="S19" s="856" t="s">
        <v>517</v>
      </c>
      <c r="T19" s="144"/>
    </row>
    <row r="20" spans="1:20" ht="30">
      <c r="A20" s="856"/>
      <c r="B20" s="856"/>
      <c r="C20" s="856"/>
      <c r="D20" s="856"/>
      <c r="E20" s="856"/>
      <c r="F20" s="856"/>
      <c r="G20" s="856"/>
      <c r="H20" s="856"/>
      <c r="I20" s="7" t="s">
        <v>2236</v>
      </c>
      <c r="J20" s="138" t="s">
        <v>2237</v>
      </c>
      <c r="K20" s="133" t="s">
        <v>2238</v>
      </c>
      <c r="L20" s="856"/>
      <c r="M20" s="856"/>
      <c r="N20" s="856"/>
      <c r="O20" s="856"/>
      <c r="P20" s="856"/>
      <c r="Q20" s="856"/>
      <c r="R20" s="856"/>
      <c r="S20" s="856"/>
      <c r="T20" s="144"/>
    </row>
    <row r="21" spans="1:20" ht="72" customHeight="1">
      <c r="A21" s="856">
        <v>8</v>
      </c>
      <c r="B21" s="856" t="s">
        <v>244</v>
      </c>
      <c r="C21" s="856">
        <v>5</v>
      </c>
      <c r="D21" s="856">
        <v>11</v>
      </c>
      <c r="E21" s="856" t="s">
        <v>542</v>
      </c>
      <c r="F21" s="856" t="s">
        <v>543</v>
      </c>
      <c r="G21" s="856" t="s">
        <v>544</v>
      </c>
      <c r="H21" s="856" t="s">
        <v>436</v>
      </c>
      <c r="I21" s="19" t="s">
        <v>2240</v>
      </c>
      <c r="J21" s="19">
        <v>3</v>
      </c>
      <c r="K21" s="19" t="s">
        <v>39</v>
      </c>
      <c r="L21" s="856" t="s">
        <v>545</v>
      </c>
      <c r="M21" s="856" t="s">
        <v>41</v>
      </c>
      <c r="N21" s="856"/>
      <c r="O21" s="856">
        <v>20000</v>
      </c>
      <c r="P21" s="856"/>
      <c r="Q21" s="856">
        <v>20000</v>
      </c>
      <c r="R21" s="856"/>
      <c r="S21" s="856" t="s">
        <v>517</v>
      </c>
    </row>
    <row r="22" spans="1:20" ht="72" customHeight="1">
      <c r="A22" s="856"/>
      <c r="B22" s="856"/>
      <c r="C22" s="856"/>
      <c r="D22" s="856"/>
      <c r="E22" s="856"/>
      <c r="F22" s="856"/>
      <c r="G22" s="856"/>
      <c r="H22" s="856"/>
      <c r="I22" s="19" t="s">
        <v>2241</v>
      </c>
      <c r="J22" s="19">
        <v>60</v>
      </c>
      <c r="K22" s="19" t="s">
        <v>1352</v>
      </c>
      <c r="L22" s="856"/>
      <c r="M22" s="856"/>
      <c r="N22" s="856"/>
      <c r="O22" s="856"/>
      <c r="P22" s="856"/>
      <c r="Q22" s="856"/>
      <c r="R22" s="856"/>
      <c r="S22" s="856"/>
    </row>
    <row r="23" spans="1:20" ht="45.75" customHeight="1">
      <c r="A23" s="856">
        <v>9</v>
      </c>
      <c r="B23" s="856" t="s">
        <v>244</v>
      </c>
      <c r="C23" s="856">
        <v>1</v>
      </c>
      <c r="D23" s="856">
        <v>13</v>
      </c>
      <c r="E23" s="856" t="s">
        <v>1106</v>
      </c>
      <c r="F23" s="856" t="s">
        <v>546</v>
      </c>
      <c r="G23" s="856" t="s">
        <v>1107</v>
      </c>
      <c r="H23" s="856" t="s">
        <v>227</v>
      </c>
      <c r="I23" s="35" t="s">
        <v>102</v>
      </c>
      <c r="J23" s="133">
        <v>1</v>
      </c>
      <c r="K23" s="133" t="s">
        <v>2226</v>
      </c>
      <c r="L23" s="856" t="s">
        <v>547</v>
      </c>
      <c r="M23" s="856" t="s">
        <v>344</v>
      </c>
      <c r="N23" s="856"/>
      <c r="O23" s="856">
        <v>30000</v>
      </c>
      <c r="P23" s="856"/>
      <c r="Q23" s="856">
        <v>15000</v>
      </c>
      <c r="R23" s="856"/>
      <c r="S23" s="856" t="s">
        <v>517</v>
      </c>
    </row>
    <row r="24" spans="1:20" ht="45.75" customHeight="1">
      <c r="A24" s="856"/>
      <c r="B24" s="856"/>
      <c r="C24" s="856"/>
      <c r="D24" s="856"/>
      <c r="E24" s="856"/>
      <c r="F24" s="856"/>
      <c r="G24" s="856"/>
      <c r="H24" s="856"/>
      <c r="I24" s="133" t="s">
        <v>2242</v>
      </c>
      <c r="J24" s="133">
        <v>200</v>
      </c>
      <c r="K24" s="133" t="s">
        <v>1352</v>
      </c>
      <c r="L24" s="856"/>
      <c r="M24" s="856"/>
      <c r="N24" s="856"/>
      <c r="O24" s="856"/>
      <c r="P24" s="856"/>
      <c r="Q24" s="856"/>
      <c r="R24" s="856"/>
      <c r="S24" s="856"/>
    </row>
    <row r="25" spans="1:20" ht="43.5" customHeight="1">
      <c r="A25" s="641">
        <v>10</v>
      </c>
      <c r="B25" s="641" t="s">
        <v>244</v>
      </c>
      <c r="C25" s="641">
        <v>2</v>
      </c>
      <c r="D25" s="641">
        <v>12</v>
      </c>
      <c r="E25" s="641" t="s">
        <v>548</v>
      </c>
      <c r="F25" s="641" t="s">
        <v>549</v>
      </c>
      <c r="G25" s="641" t="s">
        <v>550</v>
      </c>
      <c r="H25" s="641" t="s">
        <v>551</v>
      </c>
      <c r="I25" s="7" t="s">
        <v>937</v>
      </c>
      <c r="J25" s="7">
        <v>1</v>
      </c>
      <c r="K25" s="7" t="s">
        <v>39</v>
      </c>
      <c r="L25" s="641" t="s">
        <v>552</v>
      </c>
      <c r="M25" s="641" t="s">
        <v>63</v>
      </c>
      <c r="N25" s="641"/>
      <c r="O25" s="641">
        <v>40000</v>
      </c>
      <c r="P25" s="641"/>
      <c r="Q25" s="641">
        <v>40000</v>
      </c>
      <c r="R25" s="641"/>
      <c r="S25" s="641" t="s">
        <v>517</v>
      </c>
    </row>
    <row r="26" spans="1:20" ht="43.5" customHeight="1">
      <c r="A26" s="628"/>
      <c r="B26" s="628"/>
      <c r="C26" s="628"/>
      <c r="D26" s="628"/>
      <c r="E26" s="628"/>
      <c r="F26" s="628"/>
      <c r="G26" s="628"/>
      <c r="H26" s="628"/>
      <c r="I26" s="7" t="s">
        <v>2242</v>
      </c>
      <c r="J26" s="7">
        <v>600</v>
      </c>
      <c r="K26" s="7" t="s">
        <v>1352</v>
      </c>
      <c r="L26" s="628"/>
      <c r="M26" s="628"/>
      <c r="N26" s="628"/>
      <c r="O26" s="628"/>
      <c r="P26" s="628"/>
      <c r="Q26" s="628"/>
      <c r="R26" s="628"/>
      <c r="S26" s="628"/>
    </row>
    <row r="27" spans="1:20" ht="43.5" customHeight="1">
      <c r="A27" s="628"/>
      <c r="B27" s="628"/>
      <c r="C27" s="628"/>
      <c r="D27" s="628"/>
      <c r="E27" s="628"/>
      <c r="F27" s="628"/>
      <c r="G27" s="628"/>
      <c r="H27" s="628"/>
      <c r="I27" s="141" t="s">
        <v>650</v>
      </c>
      <c r="J27" s="7">
        <v>1</v>
      </c>
      <c r="K27" s="7" t="s">
        <v>39</v>
      </c>
      <c r="L27" s="628"/>
      <c r="M27" s="628"/>
      <c r="N27" s="628"/>
      <c r="O27" s="628"/>
      <c r="P27" s="628"/>
      <c r="Q27" s="628"/>
      <c r="R27" s="628"/>
      <c r="S27" s="628"/>
    </row>
    <row r="28" spans="1:20" ht="43.5" customHeight="1">
      <c r="A28" s="619"/>
      <c r="B28" s="619"/>
      <c r="C28" s="619"/>
      <c r="D28" s="619"/>
      <c r="E28" s="619"/>
      <c r="F28" s="619"/>
      <c r="G28" s="619"/>
      <c r="H28" s="619"/>
      <c r="I28" s="7" t="s">
        <v>2243</v>
      </c>
      <c r="J28" s="7">
        <v>1</v>
      </c>
      <c r="K28" s="7" t="s">
        <v>39</v>
      </c>
      <c r="L28" s="619"/>
      <c r="M28" s="619"/>
      <c r="N28" s="619"/>
      <c r="O28" s="619"/>
      <c r="P28" s="619"/>
      <c r="Q28" s="619"/>
      <c r="R28" s="619"/>
      <c r="S28" s="619"/>
    </row>
    <row r="29" spans="1:20" ht="45">
      <c r="A29" s="652">
        <v>11</v>
      </c>
      <c r="B29" s="652" t="s">
        <v>244</v>
      </c>
      <c r="C29" s="652">
        <v>1</v>
      </c>
      <c r="D29" s="652">
        <v>13</v>
      </c>
      <c r="E29" s="652" t="s">
        <v>1108</v>
      </c>
      <c r="F29" s="652" t="s">
        <v>553</v>
      </c>
      <c r="G29" s="652" t="s">
        <v>554</v>
      </c>
      <c r="H29" s="652" t="s">
        <v>421</v>
      </c>
      <c r="I29" s="133" t="s">
        <v>2229</v>
      </c>
      <c r="J29" s="133">
        <v>2</v>
      </c>
      <c r="K29" s="133" t="s">
        <v>2226</v>
      </c>
      <c r="L29" s="652" t="s">
        <v>555</v>
      </c>
      <c r="M29" s="652" t="s">
        <v>41</v>
      </c>
      <c r="N29" s="652"/>
      <c r="O29" s="652">
        <v>120000</v>
      </c>
      <c r="P29" s="652"/>
      <c r="Q29" s="652">
        <v>40000</v>
      </c>
      <c r="R29" s="652"/>
      <c r="S29" s="652" t="s">
        <v>517</v>
      </c>
    </row>
    <row r="30" spans="1:20" ht="30">
      <c r="A30" s="653"/>
      <c r="B30" s="653"/>
      <c r="C30" s="653"/>
      <c r="D30" s="653"/>
      <c r="E30" s="653"/>
      <c r="F30" s="653"/>
      <c r="G30" s="653"/>
      <c r="H30" s="653"/>
      <c r="I30" s="133" t="s">
        <v>112</v>
      </c>
      <c r="J30" s="133">
        <v>40</v>
      </c>
      <c r="K30" s="133" t="s">
        <v>1352</v>
      </c>
      <c r="L30" s="653"/>
      <c r="M30" s="653"/>
      <c r="N30" s="653"/>
      <c r="O30" s="653"/>
      <c r="P30" s="653"/>
      <c r="Q30" s="653"/>
      <c r="R30" s="653"/>
      <c r="S30" s="653"/>
    </row>
    <row r="31" spans="1:20" ht="45">
      <c r="A31" s="654"/>
      <c r="B31" s="654"/>
      <c r="C31" s="654"/>
      <c r="D31" s="654"/>
      <c r="E31" s="654"/>
      <c r="F31" s="654"/>
      <c r="G31" s="654"/>
      <c r="H31" s="654"/>
      <c r="I31" s="133" t="s">
        <v>2230</v>
      </c>
      <c r="J31" s="133">
        <v>20</v>
      </c>
      <c r="K31" s="133" t="s">
        <v>1352</v>
      </c>
      <c r="L31" s="654"/>
      <c r="M31" s="654"/>
      <c r="N31" s="654"/>
      <c r="O31" s="654"/>
      <c r="P31" s="654"/>
      <c r="Q31" s="654"/>
      <c r="R31" s="654"/>
      <c r="S31" s="654"/>
    </row>
    <row r="32" spans="1:20" ht="128.25" customHeight="1">
      <c r="A32" s="856">
        <v>12</v>
      </c>
      <c r="B32" s="856" t="s">
        <v>244</v>
      </c>
      <c r="C32" s="856">
        <v>1</v>
      </c>
      <c r="D32" s="856">
        <v>13</v>
      </c>
      <c r="E32" s="856" t="s">
        <v>556</v>
      </c>
      <c r="F32" s="856" t="s">
        <v>557</v>
      </c>
      <c r="G32" s="856" t="s">
        <v>558</v>
      </c>
      <c r="H32" s="856" t="s">
        <v>536</v>
      </c>
      <c r="I32" s="133" t="s">
        <v>2233</v>
      </c>
      <c r="J32" s="133">
        <v>3</v>
      </c>
      <c r="K32" s="133" t="s">
        <v>2226</v>
      </c>
      <c r="L32" s="856" t="s">
        <v>559</v>
      </c>
      <c r="M32" s="856" t="s">
        <v>41</v>
      </c>
      <c r="N32" s="856"/>
      <c r="O32" s="856">
        <v>80000</v>
      </c>
      <c r="P32" s="856"/>
      <c r="Q32" s="856">
        <v>80000</v>
      </c>
      <c r="R32" s="856"/>
      <c r="S32" s="856" t="s">
        <v>517</v>
      </c>
    </row>
    <row r="33" spans="1:19" ht="128.25" customHeight="1">
      <c r="A33" s="856"/>
      <c r="B33" s="856"/>
      <c r="C33" s="856"/>
      <c r="D33" s="856"/>
      <c r="E33" s="856"/>
      <c r="F33" s="856"/>
      <c r="G33" s="856"/>
      <c r="H33" s="856"/>
      <c r="I33" s="133" t="s">
        <v>667</v>
      </c>
      <c r="J33" s="133">
        <v>500</v>
      </c>
      <c r="K33" s="133" t="s">
        <v>1352</v>
      </c>
      <c r="L33" s="856"/>
      <c r="M33" s="856"/>
      <c r="N33" s="856"/>
      <c r="O33" s="856"/>
      <c r="P33" s="856"/>
      <c r="Q33" s="856"/>
      <c r="R33" s="856"/>
      <c r="S33" s="856"/>
    </row>
    <row r="34" spans="1:19" ht="60">
      <c r="A34" s="652">
        <v>13</v>
      </c>
      <c r="B34" s="652" t="s">
        <v>244</v>
      </c>
      <c r="C34" s="652" t="s">
        <v>38</v>
      </c>
      <c r="D34" s="652">
        <v>3</v>
      </c>
      <c r="E34" s="652" t="s">
        <v>513</v>
      </c>
      <c r="F34" s="652" t="s">
        <v>514</v>
      </c>
      <c r="G34" s="652" t="s">
        <v>515</v>
      </c>
      <c r="H34" s="652" t="s">
        <v>310</v>
      </c>
      <c r="I34" s="7" t="s">
        <v>2244</v>
      </c>
      <c r="J34" s="7">
        <v>2</v>
      </c>
      <c r="K34" s="7" t="s">
        <v>39</v>
      </c>
      <c r="L34" s="652" t="s">
        <v>516</v>
      </c>
      <c r="M34" s="652"/>
      <c r="N34" s="652" t="s">
        <v>63</v>
      </c>
      <c r="O34" s="652"/>
      <c r="P34" s="652">
        <v>20000</v>
      </c>
      <c r="Q34" s="652"/>
      <c r="R34" s="652">
        <v>20000</v>
      </c>
      <c r="S34" s="652" t="s">
        <v>517</v>
      </c>
    </row>
    <row r="35" spans="1:19" ht="45">
      <c r="A35" s="653"/>
      <c r="B35" s="653"/>
      <c r="C35" s="653"/>
      <c r="D35" s="653"/>
      <c r="E35" s="653"/>
      <c r="F35" s="653"/>
      <c r="G35" s="653"/>
      <c r="H35" s="653"/>
      <c r="I35" s="7" t="s">
        <v>2224</v>
      </c>
      <c r="J35" s="7">
        <v>1500</v>
      </c>
      <c r="K35" s="7" t="s">
        <v>39</v>
      </c>
      <c r="L35" s="653"/>
      <c r="M35" s="653"/>
      <c r="N35" s="653"/>
      <c r="O35" s="653"/>
      <c r="P35" s="653"/>
      <c r="Q35" s="653"/>
      <c r="R35" s="653"/>
      <c r="S35" s="653"/>
    </row>
    <row r="36" spans="1:19" ht="45">
      <c r="A36" s="654"/>
      <c r="B36" s="654"/>
      <c r="C36" s="654"/>
      <c r="D36" s="654"/>
      <c r="E36" s="654"/>
      <c r="F36" s="654"/>
      <c r="G36" s="654"/>
      <c r="H36" s="654"/>
      <c r="I36" s="7" t="s">
        <v>2225</v>
      </c>
      <c r="J36" s="7">
        <v>200</v>
      </c>
      <c r="K36" s="7" t="s">
        <v>39</v>
      </c>
      <c r="L36" s="654"/>
      <c r="M36" s="654"/>
      <c r="N36" s="654"/>
      <c r="O36" s="654"/>
      <c r="P36" s="654"/>
      <c r="Q36" s="654"/>
      <c r="R36" s="654"/>
      <c r="S36" s="654"/>
    </row>
    <row r="37" spans="1:19" ht="120">
      <c r="A37" s="13">
        <v>14</v>
      </c>
      <c r="B37" s="7" t="s">
        <v>244</v>
      </c>
      <c r="C37" s="7" t="s">
        <v>38</v>
      </c>
      <c r="D37" s="13">
        <v>3</v>
      </c>
      <c r="E37" s="7" t="s">
        <v>518</v>
      </c>
      <c r="F37" s="7" t="s">
        <v>514</v>
      </c>
      <c r="G37" s="7" t="s">
        <v>519</v>
      </c>
      <c r="H37" s="13" t="s">
        <v>520</v>
      </c>
      <c r="I37" s="7" t="s">
        <v>521</v>
      </c>
      <c r="J37" s="13">
        <v>5</v>
      </c>
      <c r="K37" s="7" t="s">
        <v>522</v>
      </c>
      <c r="L37" s="7" t="s">
        <v>516</v>
      </c>
      <c r="M37" s="141"/>
      <c r="N37" s="13" t="s">
        <v>63</v>
      </c>
      <c r="O37" s="141"/>
      <c r="P37" s="13">
        <v>20000</v>
      </c>
      <c r="Q37" s="13"/>
      <c r="R37" s="13">
        <v>20000</v>
      </c>
      <c r="S37" s="7" t="s">
        <v>517</v>
      </c>
    </row>
    <row r="38" spans="1:19" ht="45">
      <c r="A38" s="652">
        <v>15</v>
      </c>
      <c r="B38" s="652" t="s">
        <v>244</v>
      </c>
      <c r="C38" s="652">
        <v>1</v>
      </c>
      <c r="D38" s="652">
        <v>3</v>
      </c>
      <c r="E38" s="652" t="s">
        <v>523</v>
      </c>
      <c r="F38" s="652" t="s">
        <v>524</v>
      </c>
      <c r="G38" s="652" t="s">
        <v>525</v>
      </c>
      <c r="H38" s="652" t="s">
        <v>421</v>
      </c>
      <c r="I38" s="7" t="s">
        <v>2229</v>
      </c>
      <c r="J38" s="7" t="s">
        <v>2234</v>
      </c>
      <c r="K38" s="7" t="s">
        <v>2226</v>
      </c>
      <c r="L38" s="652" t="s">
        <v>526</v>
      </c>
      <c r="M38" s="652"/>
      <c r="N38" s="652" t="s">
        <v>63</v>
      </c>
      <c r="O38" s="652"/>
      <c r="P38" s="652">
        <v>40000</v>
      </c>
      <c r="Q38" s="652"/>
      <c r="R38" s="652">
        <v>40000</v>
      </c>
      <c r="S38" s="652" t="s">
        <v>517</v>
      </c>
    </row>
    <row r="39" spans="1:19" ht="30">
      <c r="A39" s="653"/>
      <c r="B39" s="653"/>
      <c r="C39" s="653"/>
      <c r="D39" s="653"/>
      <c r="E39" s="653"/>
      <c r="F39" s="653"/>
      <c r="G39" s="653"/>
      <c r="H39" s="653"/>
      <c r="I39" s="7" t="s">
        <v>1028</v>
      </c>
      <c r="J39" s="7">
        <v>60</v>
      </c>
      <c r="K39" s="7" t="s">
        <v>1352</v>
      </c>
      <c r="L39" s="653"/>
      <c r="M39" s="653"/>
      <c r="N39" s="653"/>
      <c r="O39" s="653"/>
      <c r="P39" s="653"/>
      <c r="Q39" s="653"/>
      <c r="R39" s="653"/>
      <c r="S39" s="653"/>
    </row>
    <row r="40" spans="1:19" ht="45">
      <c r="A40" s="654"/>
      <c r="B40" s="654"/>
      <c r="C40" s="654"/>
      <c r="D40" s="654"/>
      <c r="E40" s="654"/>
      <c r="F40" s="654"/>
      <c r="G40" s="654"/>
      <c r="H40" s="654"/>
      <c r="I40" s="7" t="s">
        <v>2230</v>
      </c>
      <c r="J40" s="7">
        <v>32</v>
      </c>
      <c r="K40" s="7" t="s">
        <v>1352</v>
      </c>
      <c r="L40" s="654"/>
      <c r="M40" s="654"/>
      <c r="N40" s="654"/>
      <c r="O40" s="654"/>
      <c r="P40" s="654"/>
      <c r="Q40" s="654"/>
      <c r="R40" s="654"/>
      <c r="S40" s="654"/>
    </row>
    <row r="41" spans="1:19">
      <c r="A41" s="641">
        <v>16</v>
      </c>
      <c r="B41" s="641" t="s">
        <v>244</v>
      </c>
      <c r="C41" s="641">
        <v>2</v>
      </c>
      <c r="D41" s="641">
        <v>12</v>
      </c>
      <c r="E41" s="641" t="s">
        <v>548</v>
      </c>
      <c r="F41" s="641" t="s">
        <v>549</v>
      </c>
      <c r="G41" s="641" t="s">
        <v>550</v>
      </c>
      <c r="H41" s="641" t="s">
        <v>551</v>
      </c>
      <c r="I41" s="7" t="s">
        <v>937</v>
      </c>
      <c r="J41" s="7">
        <v>1</v>
      </c>
      <c r="K41" s="7" t="s">
        <v>39</v>
      </c>
      <c r="L41" s="641" t="s">
        <v>552</v>
      </c>
      <c r="M41" s="641"/>
      <c r="N41" s="641" t="s">
        <v>63</v>
      </c>
      <c r="O41" s="641"/>
      <c r="P41" s="641">
        <v>40000</v>
      </c>
      <c r="Q41" s="641"/>
      <c r="R41" s="641">
        <v>40000</v>
      </c>
      <c r="S41" s="641" t="s">
        <v>517</v>
      </c>
    </row>
    <row r="42" spans="1:19" ht="45">
      <c r="A42" s="628"/>
      <c r="B42" s="628"/>
      <c r="C42" s="628"/>
      <c r="D42" s="628"/>
      <c r="E42" s="628"/>
      <c r="F42" s="628"/>
      <c r="G42" s="628"/>
      <c r="H42" s="628"/>
      <c r="I42" s="7" t="s">
        <v>2245</v>
      </c>
      <c r="J42" s="7">
        <v>600</v>
      </c>
      <c r="K42" s="7" t="s">
        <v>1352</v>
      </c>
      <c r="L42" s="628"/>
      <c r="M42" s="628"/>
      <c r="N42" s="628"/>
      <c r="O42" s="628"/>
      <c r="P42" s="628"/>
      <c r="Q42" s="628"/>
      <c r="R42" s="628"/>
      <c r="S42" s="628"/>
    </row>
    <row r="43" spans="1:19">
      <c r="A43" s="628"/>
      <c r="B43" s="628"/>
      <c r="C43" s="628"/>
      <c r="D43" s="628"/>
      <c r="E43" s="628"/>
      <c r="F43" s="628"/>
      <c r="G43" s="628"/>
      <c r="H43" s="628"/>
      <c r="I43" s="7" t="s">
        <v>650</v>
      </c>
      <c r="J43" s="7">
        <v>1</v>
      </c>
      <c r="K43" s="7" t="s">
        <v>39</v>
      </c>
      <c r="L43" s="628"/>
      <c r="M43" s="628"/>
      <c r="N43" s="628"/>
      <c r="O43" s="628"/>
      <c r="P43" s="628"/>
      <c r="Q43" s="628"/>
      <c r="R43" s="628"/>
      <c r="S43" s="628"/>
    </row>
    <row r="44" spans="1:19" ht="30">
      <c r="A44" s="619"/>
      <c r="B44" s="619"/>
      <c r="C44" s="619"/>
      <c r="D44" s="619"/>
      <c r="E44" s="619"/>
      <c r="F44" s="619"/>
      <c r="G44" s="619"/>
      <c r="H44" s="619"/>
      <c r="I44" s="7" t="s">
        <v>2243</v>
      </c>
      <c r="J44" s="7">
        <v>1</v>
      </c>
      <c r="K44" s="7" t="s">
        <v>39</v>
      </c>
      <c r="L44" s="619"/>
      <c r="M44" s="619"/>
      <c r="N44" s="619"/>
      <c r="O44" s="619"/>
      <c r="P44" s="619"/>
      <c r="Q44" s="619"/>
      <c r="R44" s="619"/>
      <c r="S44" s="619"/>
    </row>
    <row r="45" spans="1:19" ht="120" customHeight="1">
      <c r="A45" s="856">
        <v>17</v>
      </c>
      <c r="B45" s="856" t="s">
        <v>244</v>
      </c>
      <c r="C45" s="856">
        <v>1</v>
      </c>
      <c r="D45" s="856">
        <v>6</v>
      </c>
      <c r="E45" s="856" t="s">
        <v>560</v>
      </c>
      <c r="F45" s="856" t="s">
        <v>561</v>
      </c>
      <c r="G45" s="856" t="s">
        <v>1109</v>
      </c>
      <c r="H45" s="856" t="s">
        <v>413</v>
      </c>
      <c r="I45" s="133" t="s">
        <v>414</v>
      </c>
      <c r="J45" s="133">
        <v>1</v>
      </c>
      <c r="K45" s="142" t="s">
        <v>2226</v>
      </c>
      <c r="L45" s="856" t="s">
        <v>1110</v>
      </c>
      <c r="M45" s="856"/>
      <c r="N45" s="856" t="s">
        <v>63</v>
      </c>
      <c r="O45" s="856"/>
      <c r="P45" s="856">
        <v>50000</v>
      </c>
      <c r="Q45" s="856"/>
      <c r="R45" s="856">
        <v>50000</v>
      </c>
      <c r="S45" s="856" t="s">
        <v>517</v>
      </c>
    </row>
    <row r="46" spans="1:19" ht="120" customHeight="1">
      <c r="A46" s="856"/>
      <c r="B46" s="856"/>
      <c r="C46" s="856"/>
      <c r="D46" s="856"/>
      <c r="E46" s="856"/>
      <c r="F46" s="856"/>
      <c r="G46" s="856"/>
      <c r="H46" s="856"/>
      <c r="I46" s="133" t="s">
        <v>417</v>
      </c>
      <c r="J46" s="133">
        <v>200</v>
      </c>
      <c r="K46" s="133" t="s">
        <v>1352</v>
      </c>
      <c r="L46" s="856"/>
      <c r="M46" s="856"/>
      <c r="N46" s="856"/>
      <c r="O46" s="856"/>
      <c r="P46" s="856"/>
      <c r="Q46" s="856"/>
      <c r="R46" s="856"/>
      <c r="S46" s="856"/>
    </row>
    <row r="47" spans="1:19" ht="51.75" customHeight="1">
      <c r="A47" s="856">
        <v>18</v>
      </c>
      <c r="B47" s="856" t="s">
        <v>244</v>
      </c>
      <c r="C47" s="856">
        <v>2.2999999999999998</v>
      </c>
      <c r="D47" s="856">
        <v>10</v>
      </c>
      <c r="E47" s="856" t="s">
        <v>562</v>
      </c>
      <c r="F47" s="856" t="s">
        <v>563</v>
      </c>
      <c r="G47" s="856" t="s">
        <v>564</v>
      </c>
      <c r="H47" s="856" t="s">
        <v>335</v>
      </c>
      <c r="I47" s="7" t="s">
        <v>2235</v>
      </c>
      <c r="J47" s="138" t="s">
        <v>71</v>
      </c>
      <c r="K47" s="133" t="s">
        <v>39</v>
      </c>
      <c r="L47" s="856" t="s">
        <v>1105</v>
      </c>
      <c r="M47" s="856"/>
      <c r="N47" s="856" t="s">
        <v>344</v>
      </c>
      <c r="O47" s="856"/>
      <c r="P47" s="856">
        <v>200000</v>
      </c>
      <c r="Q47" s="856"/>
      <c r="R47" s="856">
        <v>100000</v>
      </c>
      <c r="S47" s="856" t="s">
        <v>517</v>
      </c>
    </row>
    <row r="48" spans="1:19" ht="51.75" customHeight="1">
      <c r="A48" s="856"/>
      <c r="B48" s="856"/>
      <c r="C48" s="856"/>
      <c r="D48" s="856"/>
      <c r="E48" s="856"/>
      <c r="F48" s="856"/>
      <c r="G48" s="856"/>
      <c r="H48" s="856"/>
      <c r="I48" s="7" t="s">
        <v>52</v>
      </c>
      <c r="J48" s="138" t="s">
        <v>969</v>
      </c>
      <c r="K48" s="133" t="s">
        <v>2238</v>
      </c>
      <c r="L48" s="856"/>
      <c r="M48" s="856"/>
      <c r="N48" s="856"/>
      <c r="O48" s="856"/>
      <c r="P48" s="856"/>
      <c r="Q48" s="856"/>
      <c r="R48" s="856"/>
      <c r="S48" s="856"/>
    </row>
    <row r="49" spans="1:19" ht="75.75" customHeight="1">
      <c r="A49" s="856">
        <v>19</v>
      </c>
      <c r="B49" s="856" t="s">
        <v>244</v>
      </c>
      <c r="C49" s="856">
        <v>5</v>
      </c>
      <c r="D49" s="856">
        <v>11</v>
      </c>
      <c r="E49" s="856" t="s">
        <v>565</v>
      </c>
      <c r="F49" s="856" t="s">
        <v>1111</v>
      </c>
      <c r="G49" s="856" t="s">
        <v>566</v>
      </c>
      <c r="H49" s="856" t="s">
        <v>567</v>
      </c>
      <c r="I49" s="7" t="s">
        <v>2246</v>
      </c>
      <c r="J49" s="138" t="s">
        <v>969</v>
      </c>
      <c r="K49" s="133" t="s">
        <v>2226</v>
      </c>
      <c r="L49" s="856" t="s">
        <v>1112</v>
      </c>
      <c r="M49" s="856"/>
      <c r="N49" s="856" t="s">
        <v>568</v>
      </c>
      <c r="O49" s="856"/>
      <c r="P49" s="856">
        <v>70000</v>
      </c>
      <c r="Q49" s="856"/>
      <c r="R49" s="856">
        <v>70000</v>
      </c>
      <c r="S49" s="856" t="s">
        <v>517</v>
      </c>
    </row>
    <row r="50" spans="1:19" ht="30">
      <c r="A50" s="856"/>
      <c r="B50" s="856"/>
      <c r="C50" s="856"/>
      <c r="D50" s="856"/>
      <c r="E50" s="856"/>
      <c r="F50" s="856"/>
      <c r="G50" s="856"/>
      <c r="H50" s="856"/>
      <c r="I50" s="19" t="s">
        <v>2247</v>
      </c>
      <c r="J50" s="19">
        <v>250</v>
      </c>
      <c r="K50" s="19" t="s">
        <v>1352</v>
      </c>
      <c r="L50" s="856"/>
      <c r="M50" s="856"/>
      <c r="N50" s="856"/>
      <c r="O50" s="856"/>
      <c r="P50" s="856"/>
      <c r="Q50" s="856"/>
      <c r="R50" s="856"/>
      <c r="S50" s="856"/>
    </row>
    <row r="51" spans="1:19" ht="60">
      <c r="A51" s="856">
        <v>20</v>
      </c>
      <c r="B51" s="856" t="s">
        <v>244</v>
      </c>
      <c r="C51" s="856">
        <v>5</v>
      </c>
      <c r="D51" s="856">
        <v>11</v>
      </c>
      <c r="E51" s="856" t="s">
        <v>542</v>
      </c>
      <c r="F51" s="856" t="s">
        <v>543</v>
      </c>
      <c r="G51" s="856" t="s">
        <v>544</v>
      </c>
      <c r="H51" s="856" t="s">
        <v>436</v>
      </c>
      <c r="I51" s="19" t="s">
        <v>2240</v>
      </c>
      <c r="J51" s="19">
        <v>3</v>
      </c>
      <c r="K51" s="19" t="s">
        <v>39</v>
      </c>
      <c r="L51" s="856" t="s">
        <v>545</v>
      </c>
      <c r="M51" s="856"/>
      <c r="N51" s="856" t="s">
        <v>569</v>
      </c>
      <c r="O51" s="856"/>
      <c r="P51" s="856">
        <v>25000</v>
      </c>
      <c r="Q51" s="856"/>
      <c r="R51" s="856">
        <v>25000</v>
      </c>
      <c r="S51" s="856" t="s">
        <v>517</v>
      </c>
    </row>
    <row r="52" spans="1:19" ht="77.25" customHeight="1">
      <c r="A52" s="856"/>
      <c r="B52" s="856"/>
      <c r="C52" s="856"/>
      <c r="D52" s="856"/>
      <c r="E52" s="856"/>
      <c r="F52" s="856"/>
      <c r="G52" s="856"/>
      <c r="H52" s="856"/>
      <c r="I52" s="19" t="s">
        <v>2241</v>
      </c>
      <c r="J52" s="19">
        <v>60</v>
      </c>
      <c r="K52" s="19" t="s">
        <v>1352</v>
      </c>
      <c r="L52" s="856"/>
      <c r="M52" s="856"/>
      <c r="N52" s="856"/>
      <c r="O52" s="856"/>
      <c r="P52" s="856"/>
      <c r="Q52" s="856"/>
      <c r="R52" s="856"/>
      <c r="S52" s="856"/>
    </row>
    <row r="53" spans="1:19" ht="30">
      <c r="A53" s="652">
        <v>21</v>
      </c>
      <c r="B53" s="652" t="s">
        <v>244</v>
      </c>
      <c r="C53" s="652">
        <v>1</v>
      </c>
      <c r="D53" s="652">
        <v>13</v>
      </c>
      <c r="E53" s="652" t="s">
        <v>1113</v>
      </c>
      <c r="F53" s="652" t="s">
        <v>553</v>
      </c>
      <c r="G53" s="652" t="s">
        <v>570</v>
      </c>
      <c r="H53" s="652" t="s">
        <v>421</v>
      </c>
      <c r="I53" s="133" t="s">
        <v>2249</v>
      </c>
      <c r="J53" s="133">
        <v>1</v>
      </c>
      <c r="K53" s="133" t="s">
        <v>39</v>
      </c>
      <c r="L53" s="652" t="s">
        <v>555</v>
      </c>
      <c r="M53" s="652"/>
      <c r="N53" s="652" t="s">
        <v>63</v>
      </c>
      <c r="O53" s="652"/>
      <c r="P53" s="652">
        <v>70000</v>
      </c>
      <c r="Q53" s="652"/>
      <c r="R53" s="652">
        <v>20000</v>
      </c>
      <c r="S53" s="652" t="s">
        <v>517</v>
      </c>
    </row>
    <row r="54" spans="1:19" ht="30">
      <c r="A54" s="653"/>
      <c r="B54" s="653"/>
      <c r="C54" s="653"/>
      <c r="D54" s="653"/>
      <c r="E54" s="653"/>
      <c r="F54" s="653"/>
      <c r="G54" s="653"/>
      <c r="H54" s="653"/>
      <c r="I54" s="133" t="s">
        <v>112</v>
      </c>
      <c r="J54" s="133">
        <v>20</v>
      </c>
      <c r="K54" s="133" t="s">
        <v>1352</v>
      </c>
      <c r="L54" s="653"/>
      <c r="M54" s="653"/>
      <c r="N54" s="653"/>
      <c r="O54" s="653"/>
      <c r="P54" s="653"/>
      <c r="Q54" s="653"/>
      <c r="R54" s="653"/>
      <c r="S54" s="653"/>
    </row>
    <row r="55" spans="1:19" ht="60">
      <c r="A55" s="654"/>
      <c r="B55" s="654"/>
      <c r="C55" s="654"/>
      <c r="D55" s="654"/>
      <c r="E55" s="654"/>
      <c r="F55" s="654"/>
      <c r="G55" s="654"/>
      <c r="H55" s="654"/>
      <c r="I55" s="133" t="s">
        <v>2250</v>
      </c>
      <c r="J55" s="133">
        <v>10</v>
      </c>
      <c r="K55" s="133" t="s">
        <v>1352</v>
      </c>
      <c r="L55" s="654"/>
      <c r="M55" s="654"/>
      <c r="N55" s="654"/>
      <c r="O55" s="654"/>
      <c r="P55" s="654"/>
      <c r="Q55" s="654"/>
      <c r="R55" s="654"/>
      <c r="S55" s="654"/>
    </row>
    <row r="56" spans="1:19" ht="57" customHeight="1">
      <c r="A56" s="856">
        <v>22</v>
      </c>
      <c r="B56" s="856" t="s">
        <v>244</v>
      </c>
      <c r="C56" s="856">
        <v>1</v>
      </c>
      <c r="D56" s="856">
        <v>13</v>
      </c>
      <c r="E56" s="856" t="s">
        <v>1106</v>
      </c>
      <c r="F56" s="856" t="s">
        <v>546</v>
      </c>
      <c r="G56" s="856" t="s">
        <v>1107</v>
      </c>
      <c r="H56" s="856" t="s">
        <v>227</v>
      </c>
      <c r="I56" s="35" t="s">
        <v>102</v>
      </c>
      <c r="J56" s="133">
        <v>1</v>
      </c>
      <c r="K56" s="133" t="s">
        <v>2226</v>
      </c>
      <c r="L56" s="856" t="s">
        <v>547</v>
      </c>
      <c r="M56" s="856"/>
      <c r="N56" s="856" t="s">
        <v>344</v>
      </c>
      <c r="O56" s="856"/>
      <c r="P56" s="856">
        <v>30000</v>
      </c>
      <c r="Q56" s="856"/>
      <c r="R56" s="856">
        <v>15000</v>
      </c>
      <c r="S56" s="856" t="s">
        <v>517</v>
      </c>
    </row>
    <row r="57" spans="1:19" ht="57" customHeight="1">
      <c r="A57" s="856"/>
      <c r="B57" s="856"/>
      <c r="C57" s="856"/>
      <c r="D57" s="856"/>
      <c r="E57" s="856"/>
      <c r="F57" s="856"/>
      <c r="G57" s="856"/>
      <c r="H57" s="856"/>
      <c r="I57" s="35" t="s">
        <v>667</v>
      </c>
      <c r="J57" s="133">
        <v>200</v>
      </c>
      <c r="K57" s="133" t="s">
        <v>1352</v>
      </c>
      <c r="L57" s="856"/>
      <c r="M57" s="856"/>
      <c r="N57" s="856"/>
      <c r="O57" s="856"/>
      <c r="P57" s="856"/>
      <c r="Q57" s="856"/>
      <c r="R57" s="856"/>
      <c r="S57" s="856"/>
    </row>
    <row r="58" spans="1:19" ht="81" customHeight="1">
      <c r="A58" s="856">
        <v>23</v>
      </c>
      <c r="B58" s="856" t="s">
        <v>244</v>
      </c>
      <c r="C58" s="856">
        <v>1</v>
      </c>
      <c r="D58" s="856">
        <v>13</v>
      </c>
      <c r="E58" s="856" t="s">
        <v>556</v>
      </c>
      <c r="F58" s="856" t="s">
        <v>557</v>
      </c>
      <c r="G58" s="856" t="s">
        <v>558</v>
      </c>
      <c r="H58" s="856" t="s">
        <v>536</v>
      </c>
      <c r="I58" s="133" t="s">
        <v>2248</v>
      </c>
      <c r="J58" s="133">
        <v>3</v>
      </c>
      <c r="K58" s="133" t="s">
        <v>2226</v>
      </c>
      <c r="L58" s="856" t="s">
        <v>559</v>
      </c>
      <c r="M58" s="856"/>
      <c r="N58" s="856" t="s">
        <v>63</v>
      </c>
      <c r="O58" s="856"/>
      <c r="P58" s="856">
        <v>100000</v>
      </c>
      <c r="Q58" s="856"/>
      <c r="R58" s="856">
        <v>100000</v>
      </c>
      <c r="S58" s="856" t="s">
        <v>517</v>
      </c>
    </row>
    <row r="59" spans="1:19" ht="81" customHeight="1">
      <c r="A59" s="856"/>
      <c r="B59" s="856"/>
      <c r="C59" s="856"/>
      <c r="D59" s="856"/>
      <c r="E59" s="856"/>
      <c r="F59" s="856"/>
      <c r="G59" s="856"/>
      <c r="H59" s="856"/>
      <c r="I59" s="133" t="s">
        <v>667</v>
      </c>
      <c r="J59" s="133">
        <v>500</v>
      </c>
      <c r="K59" s="133" t="s">
        <v>1352</v>
      </c>
      <c r="L59" s="856"/>
      <c r="M59" s="856"/>
      <c r="N59" s="856"/>
      <c r="O59" s="856"/>
      <c r="P59" s="856"/>
      <c r="Q59" s="856"/>
      <c r="R59" s="856"/>
      <c r="S59" s="856"/>
    </row>
    <row r="61" spans="1:19">
      <c r="P61" s="664"/>
      <c r="Q61" s="770" t="s">
        <v>30</v>
      </c>
      <c r="R61" s="771"/>
      <c r="S61" s="772"/>
    </row>
    <row r="62" spans="1:19">
      <c r="P62" s="665"/>
      <c r="Q62" s="903" t="s">
        <v>31</v>
      </c>
      <c r="R62" s="770" t="s">
        <v>32</v>
      </c>
      <c r="S62" s="772"/>
    </row>
    <row r="63" spans="1:19">
      <c r="P63" s="666"/>
      <c r="Q63" s="904"/>
      <c r="R63" s="68">
        <v>2024</v>
      </c>
      <c r="S63" s="68">
        <v>2025</v>
      </c>
    </row>
    <row r="64" spans="1:19">
      <c r="P64" s="68" t="s">
        <v>101</v>
      </c>
      <c r="Q64" s="42">
        <v>23</v>
      </c>
      <c r="R64" s="64">
        <f>Q6+Q9+Q10+Q13+Q15+Q17+Q19+Q21+Q25+Q23+Q29+Q32</f>
        <v>700000</v>
      </c>
      <c r="S64" s="140">
        <f>R58+R56+R53+R51+R49+R47+R41+R38+R37+R45+R34</f>
        <v>500000</v>
      </c>
    </row>
  </sheetData>
  <mergeCells count="354">
    <mergeCell ref="A15:A16"/>
    <mergeCell ref="B15:B16"/>
    <mergeCell ref="C15:C16"/>
    <mergeCell ref="H41:H44"/>
    <mergeCell ref="G41:G44"/>
    <mergeCell ref="F41:F44"/>
    <mergeCell ref="E41:E44"/>
    <mergeCell ref="C29:C31"/>
    <mergeCell ref="B29:B31"/>
    <mergeCell ref="F29:F31"/>
    <mergeCell ref="E29:E31"/>
    <mergeCell ref="D29:D31"/>
    <mergeCell ref="B38:B40"/>
    <mergeCell ref="A38:A40"/>
    <mergeCell ref="A34:A36"/>
    <mergeCell ref="B34:B36"/>
    <mergeCell ref="C34:C36"/>
    <mergeCell ref="H38:H40"/>
    <mergeCell ref="G38:G40"/>
    <mergeCell ref="F38:F40"/>
    <mergeCell ref="E38:E40"/>
    <mergeCell ref="D38:D40"/>
    <mergeCell ref="R15:R16"/>
    <mergeCell ref="S15:S16"/>
    <mergeCell ref="L15:L16"/>
    <mergeCell ref="M15:M16"/>
    <mergeCell ref="N15:N16"/>
    <mergeCell ref="O15:O16"/>
    <mergeCell ref="Q15:Q16"/>
    <mergeCell ref="P15:P16"/>
    <mergeCell ref="D15:D16"/>
    <mergeCell ref="E15:E16"/>
    <mergeCell ref="F15:F16"/>
    <mergeCell ref="G15:G16"/>
    <mergeCell ref="H15:H16"/>
    <mergeCell ref="N29:N31"/>
    <mergeCell ref="M29:M31"/>
    <mergeCell ref="L29:L31"/>
    <mergeCell ref="H29:H31"/>
    <mergeCell ref="G29:G31"/>
    <mergeCell ref="S29:S31"/>
    <mergeCell ref="R29:R31"/>
    <mergeCell ref="Q29:Q31"/>
    <mergeCell ref="P29:P31"/>
    <mergeCell ref="O29:O31"/>
    <mergeCell ref="F34:F36"/>
    <mergeCell ref="G34:G36"/>
    <mergeCell ref="H34:H36"/>
    <mergeCell ref="A53:A55"/>
    <mergeCell ref="B53:B55"/>
    <mergeCell ref="C53:C55"/>
    <mergeCell ref="D53:D55"/>
    <mergeCell ref="E53:E55"/>
    <mergeCell ref="F53:F55"/>
    <mergeCell ref="G53:G55"/>
    <mergeCell ref="H53:H55"/>
    <mergeCell ref="B49:B50"/>
    <mergeCell ref="A49:A50"/>
    <mergeCell ref="A51:A52"/>
    <mergeCell ref="B51:B52"/>
    <mergeCell ref="B45:B46"/>
    <mergeCell ref="A45:A46"/>
    <mergeCell ref="A47:A48"/>
    <mergeCell ref="B47:B48"/>
    <mergeCell ref="G45:G46"/>
    <mergeCell ref="F45:F46"/>
    <mergeCell ref="E45:E46"/>
    <mergeCell ref="B41:B44"/>
    <mergeCell ref="A41:A44"/>
    <mergeCell ref="O41:O44"/>
    <mergeCell ref="N41:N44"/>
    <mergeCell ref="M41:M44"/>
    <mergeCell ref="L41:L44"/>
    <mergeCell ref="R41:R44"/>
    <mergeCell ref="Q41:Q44"/>
    <mergeCell ref="C41:C44"/>
    <mergeCell ref="H49:H50"/>
    <mergeCell ref="G49:G50"/>
    <mergeCell ref="F49:F50"/>
    <mergeCell ref="E49:E50"/>
    <mergeCell ref="D49:D50"/>
    <mergeCell ref="C49:C50"/>
    <mergeCell ref="C47:C48"/>
    <mergeCell ref="H45:H46"/>
    <mergeCell ref="S51:S52"/>
    <mergeCell ref="S56:S57"/>
    <mergeCell ref="R56:R57"/>
    <mergeCell ref="Q56:Q57"/>
    <mergeCell ref="P56:P57"/>
    <mergeCell ref="R53:R55"/>
    <mergeCell ref="S53:S55"/>
    <mergeCell ref="H51:H52"/>
    <mergeCell ref="L51:L52"/>
    <mergeCell ref="M51:M52"/>
    <mergeCell ref="N51:N52"/>
    <mergeCell ref="O51:O52"/>
    <mergeCell ref="P51:P52"/>
    <mergeCell ref="Q51:Q52"/>
    <mergeCell ref="R51:R52"/>
    <mergeCell ref="M53:M55"/>
    <mergeCell ref="N53:N55"/>
    <mergeCell ref="O53:O55"/>
    <mergeCell ref="P53:P55"/>
    <mergeCell ref="Q53:Q55"/>
    <mergeCell ref="L53:L55"/>
    <mergeCell ref="S47:S48"/>
    <mergeCell ref="S49:S50"/>
    <mergeCell ref="R49:R50"/>
    <mergeCell ref="Q49:Q50"/>
    <mergeCell ref="L47:L48"/>
    <mergeCell ref="M47:M48"/>
    <mergeCell ref="N47:N48"/>
    <mergeCell ref="O47:O48"/>
    <mergeCell ref="P47:P48"/>
    <mergeCell ref="P49:P50"/>
    <mergeCell ref="O49:O50"/>
    <mergeCell ref="N49:N50"/>
    <mergeCell ref="M49:M50"/>
    <mergeCell ref="L49:L50"/>
    <mergeCell ref="Q47:Q48"/>
    <mergeCell ref="R47:R48"/>
    <mergeCell ref="M32:M33"/>
    <mergeCell ref="N32:N33"/>
    <mergeCell ref="O32:O33"/>
    <mergeCell ref="P32:P33"/>
    <mergeCell ref="Q32:Q33"/>
    <mergeCell ref="D47:D48"/>
    <mergeCell ref="E47:E48"/>
    <mergeCell ref="F47:F48"/>
    <mergeCell ref="G47:G48"/>
    <mergeCell ref="H47:H48"/>
    <mergeCell ref="L34:L36"/>
    <mergeCell ref="M34:M36"/>
    <mergeCell ref="N34:N36"/>
    <mergeCell ref="O34:O36"/>
    <mergeCell ref="P34:P36"/>
    <mergeCell ref="P38:P40"/>
    <mergeCell ref="O38:O40"/>
    <mergeCell ref="N38:N40"/>
    <mergeCell ref="M38:M40"/>
    <mergeCell ref="L38:L40"/>
    <mergeCell ref="E32:E33"/>
    <mergeCell ref="F32:F33"/>
    <mergeCell ref="D41:D44"/>
    <mergeCell ref="P41:P44"/>
    <mergeCell ref="S23:S24"/>
    <mergeCell ref="R23:R24"/>
    <mergeCell ref="R32:R33"/>
    <mergeCell ref="S32:S33"/>
    <mergeCell ref="S45:S46"/>
    <mergeCell ref="R45:R46"/>
    <mergeCell ref="Q45:Q46"/>
    <mergeCell ref="S38:S40"/>
    <mergeCell ref="R38:R40"/>
    <mergeCell ref="Q38:Q40"/>
    <mergeCell ref="Q34:Q36"/>
    <mergeCell ref="R34:R36"/>
    <mergeCell ref="S34:S36"/>
    <mergeCell ref="S41:S44"/>
    <mergeCell ref="R25:R28"/>
    <mergeCell ref="S25:S28"/>
    <mergeCell ref="M25:M28"/>
    <mergeCell ref="N25:N28"/>
    <mergeCell ref="O25:O28"/>
    <mergeCell ref="P25:P28"/>
    <mergeCell ref="Q25:Q28"/>
    <mergeCell ref="E25:E28"/>
    <mergeCell ref="F25:F28"/>
    <mergeCell ref="G25:G28"/>
    <mergeCell ref="H25:H28"/>
    <mergeCell ref="L25:L28"/>
    <mergeCell ref="A25:A28"/>
    <mergeCell ref="B25:B28"/>
    <mergeCell ref="C25:C28"/>
    <mergeCell ref="D25:D28"/>
    <mergeCell ref="L23:L24"/>
    <mergeCell ref="H23:H24"/>
    <mergeCell ref="G23:G24"/>
    <mergeCell ref="F23:F24"/>
    <mergeCell ref="E23:E24"/>
    <mergeCell ref="D23:D24"/>
    <mergeCell ref="C23:C24"/>
    <mergeCell ref="B23:B24"/>
    <mergeCell ref="A23:A24"/>
    <mergeCell ref="Q23:Q24"/>
    <mergeCell ref="L21:L22"/>
    <mergeCell ref="M21:M22"/>
    <mergeCell ref="N21:N22"/>
    <mergeCell ref="O21:O22"/>
    <mergeCell ref="P21:P22"/>
    <mergeCell ref="P23:P24"/>
    <mergeCell ref="O23:O24"/>
    <mergeCell ref="N23:N24"/>
    <mergeCell ref="M23:M24"/>
    <mergeCell ref="C21:C22"/>
    <mergeCell ref="H19:H20"/>
    <mergeCell ref="G19:G20"/>
    <mergeCell ref="F19:F20"/>
    <mergeCell ref="E19:E20"/>
    <mergeCell ref="D19:D20"/>
    <mergeCell ref="Q21:Q22"/>
    <mergeCell ref="R21:R22"/>
    <mergeCell ref="S21:S22"/>
    <mergeCell ref="P19:P20"/>
    <mergeCell ref="O19:O20"/>
    <mergeCell ref="N19:N20"/>
    <mergeCell ref="M19:M20"/>
    <mergeCell ref="L19:L20"/>
    <mergeCell ref="D21:D22"/>
    <mergeCell ref="E21:E22"/>
    <mergeCell ref="F21:F22"/>
    <mergeCell ref="G21:G22"/>
    <mergeCell ref="H21:H22"/>
    <mergeCell ref="R17:R18"/>
    <mergeCell ref="S17:S18"/>
    <mergeCell ref="S19:S20"/>
    <mergeCell ref="R19:R20"/>
    <mergeCell ref="Q19:Q20"/>
    <mergeCell ref="S13:S14"/>
    <mergeCell ref="A17:A18"/>
    <mergeCell ref="B17:B18"/>
    <mergeCell ref="C17:C18"/>
    <mergeCell ref="D17:D18"/>
    <mergeCell ref="E17:E18"/>
    <mergeCell ref="F17:F18"/>
    <mergeCell ref="G17:G18"/>
    <mergeCell ref="H17:H18"/>
    <mergeCell ref="L17:L18"/>
    <mergeCell ref="M17:M18"/>
    <mergeCell ref="N17:N18"/>
    <mergeCell ref="O17:O18"/>
    <mergeCell ref="P17:P18"/>
    <mergeCell ref="Q17:Q18"/>
    <mergeCell ref="N13:N14"/>
    <mergeCell ref="O13:O14"/>
    <mergeCell ref="P13:P14"/>
    <mergeCell ref="Q13:Q14"/>
    <mergeCell ref="R13:R14"/>
    <mergeCell ref="F13:F14"/>
    <mergeCell ref="G13:G14"/>
    <mergeCell ref="H13:H14"/>
    <mergeCell ref="L13:L14"/>
    <mergeCell ref="M13:M14"/>
    <mergeCell ref="A13:A14"/>
    <mergeCell ref="B13:B14"/>
    <mergeCell ref="C13:C14"/>
    <mergeCell ref="D13:D14"/>
    <mergeCell ref="E13:E14"/>
    <mergeCell ref="R10:R12"/>
    <mergeCell ref="S10:S1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O10:O12"/>
    <mergeCell ref="P10:P12"/>
    <mergeCell ref="Q10:Q12"/>
    <mergeCell ref="F10:F12"/>
    <mergeCell ref="G10:G12"/>
    <mergeCell ref="H10:H12"/>
    <mergeCell ref="L10:L12"/>
    <mergeCell ref="R6:R8"/>
    <mergeCell ref="S6:S8"/>
    <mergeCell ref="Q6:Q8"/>
    <mergeCell ref="O6:O8"/>
    <mergeCell ref="E6:E8"/>
    <mergeCell ref="F6:F8"/>
    <mergeCell ref="G6:G8"/>
    <mergeCell ref="H6:H8"/>
    <mergeCell ref="L6:L8"/>
    <mergeCell ref="A29:A31"/>
    <mergeCell ref="P45:P46"/>
    <mergeCell ref="O45:O46"/>
    <mergeCell ref="N45:N46"/>
    <mergeCell ref="M45:M46"/>
    <mergeCell ref="L45:L46"/>
    <mergeCell ref="A6:A8"/>
    <mergeCell ref="B6:B8"/>
    <mergeCell ref="C6:C8"/>
    <mergeCell ref="D6:D8"/>
    <mergeCell ref="M6:M8"/>
    <mergeCell ref="N6:N8"/>
    <mergeCell ref="P6:P8"/>
    <mergeCell ref="N10:N12"/>
    <mergeCell ref="A10:A12"/>
    <mergeCell ref="B10:B12"/>
    <mergeCell ref="C10:C12"/>
    <mergeCell ref="D10:D12"/>
    <mergeCell ref="E10:E12"/>
    <mergeCell ref="C19:C20"/>
    <mergeCell ref="B19:B20"/>
    <mergeCell ref="A19:A20"/>
    <mergeCell ref="A21:A22"/>
    <mergeCell ref="B21:B22"/>
    <mergeCell ref="G32:G33"/>
    <mergeCell ref="H32:H33"/>
    <mergeCell ref="L32:L33"/>
    <mergeCell ref="A32:A33"/>
    <mergeCell ref="B32:B33"/>
    <mergeCell ref="C32:C33"/>
    <mergeCell ref="D32:D33"/>
    <mergeCell ref="G56:G57"/>
    <mergeCell ref="F56:F57"/>
    <mergeCell ref="E56:E57"/>
    <mergeCell ref="B56:B57"/>
    <mergeCell ref="A56:A57"/>
    <mergeCell ref="D56:D57"/>
    <mergeCell ref="C56:C57"/>
    <mergeCell ref="D45:D46"/>
    <mergeCell ref="C45:C46"/>
    <mergeCell ref="C38:C40"/>
    <mergeCell ref="D51:D52"/>
    <mergeCell ref="C51:C52"/>
    <mergeCell ref="E51:E52"/>
    <mergeCell ref="F51:F52"/>
    <mergeCell ref="G51:G52"/>
    <mergeCell ref="D34:D36"/>
    <mergeCell ref="E34:E36"/>
    <mergeCell ref="A58:A59"/>
    <mergeCell ref="B58:B59"/>
    <mergeCell ref="C58:C59"/>
    <mergeCell ref="D58:D59"/>
    <mergeCell ref="P58:P59"/>
    <mergeCell ref="Q58:Q59"/>
    <mergeCell ref="E58:E59"/>
    <mergeCell ref="F58:F59"/>
    <mergeCell ref="G58:G59"/>
    <mergeCell ref="H58:H59"/>
    <mergeCell ref="M58:M59"/>
    <mergeCell ref="N58:N59"/>
    <mergeCell ref="O58:O59"/>
    <mergeCell ref="L58:L59"/>
    <mergeCell ref="P61:P63"/>
    <mergeCell ref="Q61:S61"/>
    <mergeCell ref="Q62:Q63"/>
    <mergeCell ref="R62:S62"/>
    <mergeCell ref="O56:O57"/>
    <mergeCell ref="M56:M57"/>
    <mergeCell ref="N56:N57"/>
    <mergeCell ref="L56:L57"/>
    <mergeCell ref="H56:H57"/>
    <mergeCell ref="R58:R59"/>
    <mergeCell ref="S58:S59"/>
  </mergeCells>
  <pageMargins left="0.7" right="0.7" top="0.75" bottom="0.75" header="0.3" footer="0.3"/>
  <pageSetup paperSize="8" scale="4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ABE3-5020-471B-B77F-9DD4834A9F6C}">
  <dimension ref="A1:S48"/>
  <sheetViews>
    <sheetView topLeftCell="F30" zoomScale="70" zoomScaleNormal="70" workbookViewId="0">
      <selection activeCell="Q6" sqref="Q6:R43"/>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22.85546875" style="21" customWidth="1"/>
    <col min="20" max="16384" width="9.140625" style="21"/>
  </cols>
  <sheetData>
    <row r="1" spans="1:19" ht="18.75">
      <c r="A1" s="20" t="s">
        <v>1306</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ht="30.75" customHeight="1">
      <c r="A6" s="797">
        <v>1</v>
      </c>
      <c r="B6" s="797" t="s">
        <v>244</v>
      </c>
      <c r="C6" s="797">
        <v>5</v>
      </c>
      <c r="D6" s="797">
        <v>4</v>
      </c>
      <c r="E6" s="641" t="s">
        <v>1025</v>
      </c>
      <c r="F6" s="641" t="s">
        <v>1026</v>
      </c>
      <c r="G6" s="641" t="s">
        <v>1114</v>
      </c>
      <c r="H6" s="981" t="s">
        <v>485</v>
      </c>
      <c r="I6" s="7" t="s">
        <v>329</v>
      </c>
      <c r="J6" s="7">
        <v>1</v>
      </c>
      <c r="K6" s="13" t="s">
        <v>57</v>
      </c>
      <c r="L6" s="641" t="s">
        <v>1027</v>
      </c>
      <c r="M6" s="797" t="s">
        <v>41</v>
      </c>
      <c r="N6" s="797"/>
      <c r="O6" s="915">
        <v>15000</v>
      </c>
      <c r="P6" s="915"/>
      <c r="Q6" s="915">
        <v>15000</v>
      </c>
      <c r="R6" s="915"/>
      <c r="S6" s="641" t="s">
        <v>576</v>
      </c>
    </row>
    <row r="7" spans="1:19" ht="53.25" customHeight="1">
      <c r="A7" s="689"/>
      <c r="B7" s="689"/>
      <c r="C7" s="689"/>
      <c r="D7" s="689"/>
      <c r="E7" s="685"/>
      <c r="F7" s="685"/>
      <c r="G7" s="685"/>
      <c r="H7" s="685"/>
      <c r="I7" s="7" t="s">
        <v>640</v>
      </c>
      <c r="J7" s="7">
        <v>80</v>
      </c>
      <c r="K7" s="13" t="s">
        <v>45</v>
      </c>
      <c r="L7" s="685"/>
      <c r="M7" s="689"/>
      <c r="N7" s="689"/>
      <c r="O7" s="689"/>
      <c r="P7" s="689"/>
      <c r="Q7" s="689"/>
      <c r="R7" s="689"/>
      <c r="S7" s="685"/>
    </row>
    <row r="8" spans="1:19" s="80" customFormat="1" ht="83.45" customHeight="1">
      <c r="A8" s="797">
        <v>2</v>
      </c>
      <c r="B8" s="797" t="s">
        <v>244</v>
      </c>
      <c r="C8" s="797">
        <v>1</v>
      </c>
      <c r="D8" s="797">
        <v>6</v>
      </c>
      <c r="E8" s="797" t="s">
        <v>571</v>
      </c>
      <c r="F8" s="641" t="s">
        <v>572</v>
      </c>
      <c r="G8" s="641" t="s">
        <v>573</v>
      </c>
      <c r="H8" s="981" t="s">
        <v>574</v>
      </c>
      <c r="I8" s="7" t="s">
        <v>329</v>
      </c>
      <c r="J8" s="7">
        <v>4</v>
      </c>
      <c r="K8" s="13" t="s">
        <v>57</v>
      </c>
      <c r="L8" s="641" t="s">
        <v>575</v>
      </c>
      <c r="M8" s="797" t="s">
        <v>41</v>
      </c>
      <c r="N8" s="797"/>
      <c r="O8" s="915">
        <v>180000</v>
      </c>
      <c r="P8" s="915"/>
      <c r="Q8" s="915">
        <v>180000</v>
      </c>
      <c r="R8" s="915"/>
      <c r="S8" s="641" t="s">
        <v>576</v>
      </c>
    </row>
    <row r="9" spans="1:19" s="80" customFormat="1" ht="83.45" customHeight="1">
      <c r="A9" s="689"/>
      <c r="B9" s="689"/>
      <c r="C9" s="689"/>
      <c r="D9" s="689"/>
      <c r="E9" s="689"/>
      <c r="F9" s="685"/>
      <c r="G9" s="685"/>
      <c r="H9" s="685"/>
      <c r="I9" s="7" t="s">
        <v>640</v>
      </c>
      <c r="J9" s="7">
        <v>320</v>
      </c>
      <c r="K9" s="13" t="s">
        <v>45</v>
      </c>
      <c r="L9" s="685"/>
      <c r="M9" s="689"/>
      <c r="N9" s="689"/>
      <c r="O9" s="689"/>
      <c r="P9" s="689"/>
      <c r="Q9" s="689"/>
      <c r="R9" s="689"/>
      <c r="S9" s="685"/>
    </row>
    <row r="10" spans="1:19" ht="84.6" customHeight="1">
      <c r="A10" s="797">
        <v>3</v>
      </c>
      <c r="B10" s="797" t="s">
        <v>244</v>
      </c>
      <c r="C10" s="797">
        <v>1</v>
      </c>
      <c r="D10" s="797">
        <v>6</v>
      </c>
      <c r="E10" s="641" t="s">
        <v>577</v>
      </c>
      <c r="F10" s="641" t="s">
        <v>578</v>
      </c>
      <c r="G10" s="641" t="s">
        <v>579</v>
      </c>
      <c r="H10" s="641" t="s">
        <v>580</v>
      </c>
      <c r="I10" s="7" t="s">
        <v>238</v>
      </c>
      <c r="J10" s="14" t="s">
        <v>71</v>
      </c>
      <c r="K10" s="7" t="s">
        <v>57</v>
      </c>
      <c r="L10" s="641" t="s">
        <v>581</v>
      </c>
      <c r="M10" s="797" t="s">
        <v>41</v>
      </c>
      <c r="N10" s="641"/>
      <c r="O10" s="737">
        <v>90000</v>
      </c>
      <c r="P10" s="737"/>
      <c r="Q10" s="737">
        <v>90000</v>
      </c>
      <c r="R10" s="737"/>
      <c r="S10" s="641" t="s">
        <v>576</v>
      </c>
    </row>
    <row r="11" spans="1:19" ht="84.6" customHeight="1">
      <c r="A11" s="982"/>
      <c r="B11" s="982"/>
      <c r="C11" s="982"/>
      <c r="D11" s="982"/>
      <c r="E11" s="928"/>
      <c r="F11" s="928"/>
      <c r="G11" s="928"/>
      <c r="H11" s="928"/>
      <c r="I11" s="7" t="s">
        <v>626</v>
      </c>
      <c r="J11" s="14" t="s">
        <v>938</v>
      </c>
      <c r="K11" s="7" t="s">
        <v>57</v>
      </c>
      <c r="L11" s="928"/>
      <c r="M11" s="982"/>
      <c r="N11" s="928"/>
      <c r="O11" s="928"/>
      <c r="P11" s="928"/>
      <c r="Q11" s="928"/>
      <c r="R11" s="928"/>
      <c r="S11" s="928"/>
    </row>
    <row r="12" spans="1:19" ht="84.6" customHeight="1">
      <c r="A12" s="982"/>
      <c r="B12" s="982"/>
      <c r="C12" s="982"/>
      <c r="D12" s="982"/>
      <c r="E12" s="928"/>
      <c r="F12" s="928"/>
      <c r="G12" s="928"/>
      <c r="H12" s="928"/>
      <c r="I12" s="7" t="s">
        <v>1028</v>
      </c>
      <c r="J12" s="14" t="s">
        <v>990</v>
      </c>
      <c r="K12" s="7" t="s">
        <v>1029</v>
      </c>
      <c r="L12" s="928"/>
      <c r="M12" s="982"/>
      <c r="N12" s="928"/>
      <c r="O12" s="928"/>
      <c r="P12" s="928"/>
      <c r="Q12" s="928"/>
      <c r="R12" s="928"/>
      <c r="S12" s="928"/>
    </row>
    <row r="13" spans="1:19" ht="84.6" customHeight="1">
      <c r="A13" s="689"/>
      <c r="B13" s="689"/>
      <c r="C13" s="689"/>
      <c r="D13" s="689"/>
      <c r="E13" s="685"/>
      <c r="F13" s="685"/>
      <c r="G13" s="685"/>
      <c r="H13" s="685"/>
      <c r="I13" s="7" t="s">
        <v>1030</v>
      </c>
      <c r="J13" s="14" t="s">
        <v>1031</v>
      </c>
      <c r="K13" s="7" t="s">
        <v>1029</v>
      </c>
      <c r="L13" s="685"/>
      <c r="M13" s="689"/>
      <c r="N13" s="685"/>
      <c r="O13" s="685"/>
      <c r="P13" s="685"/>
      <c r="Q13" s="685"/>
      <c r="R13" s="685"/>
      <c r="S13" s="685"/>
    </row>
    <row r="14" spans="1:19" ht="30">
      <c r="A14" s="797">
        <v>4</v>
      </c>
      <c r="B14" s="797" t="s">
        <v>244</v>
      </c>
      <c r="C14" s="797">
        <v>1</v>
      </c>
      <c r="D14" s="797">
        <v>6</v>
      </c>
      <c r="E14" s="641" t="s">
        <v>582</v>
      </c>
      <c r="F14" s="641" t="s">
        <v>583</v>
      </c>
      <c r="G14" s="641" t="s">
        <v>584</v>
      </c>
      <c r="H14" s="641" t="s">
        <v>585</v>
      </c>
      <c r="I14" s="7" t="s">
        <v>1032</v>
      </c>
      <c r="J14" s="14" t="s">
        <v>71</v>
      </c>
      <c r="K14" s="7" t="s">
        <v>57</v>
      </c>
      <c r="L14" s="641" t="s">
        <v>586</v>
      </c>
      <c r="M14" s="797" t="s">
        <v>41</v>
      </c>
      <c r="N14" s="641"/>
      <c r="O14" s="737">
        <v>25000</v>
      </c>
      <c r="P14" s="737"/>
      <c r="Q14" s="737">
        <v>25000</v>
      </c>
      <c r="R14" s="737"/>
      <c r="S14" s="641" t="s">
        <v>576</v>
      </c>
    </row>
    <row r="15" spans="1:19">
      <c r="A15" s="982"/>
      <c r="B15" s="982"/>
      <c r="C15" s="982"/>
      <c r="D15" s="982"/>
      <c r="E15" s="928"/>
      <c r="F15" s="928"/>
      <c r="G15" s="928"/>
      <c r="H15" s="928"/>
      <c r="I15" s="7" t="s">
        <v>1033</v>
      </c>
      <c r="J15" s="14" t="s">
        <v>938</v>
      </c>
      <c r="K15" s="7" t="s">
        <v>57</v>
      </c>
      <c r="L15" s="928"/>
      <c r="M15" s="982"/>
      <c r="N15" s="928"/>
      <c r="O15" s="928"/>
      <c r="P15" s="928"/>
      <c r="Q15" s="928"/>
      <c r="R15" s="928"/>
      <c r="S15" s="928"/>
    </row>
    <row r="16" spans="1:19" ht="104.25" customHeight="1">
      <c r="A16" s="689"/>
      <c r="B16" s="689"/>
      <c r="C16" s="689"/>
      <c r="D16" s="689"/>
      <c r="E16" s="685"/>
      <c r="F16" s="685"/>
      <c r="G16" s="685"/>
      <c r="H16" s="685"/>
      <c r="I16" s="7" t="s">
        <v>1034</v>
      </c>
      <c r="J16" s="14" t="s">
        <v>1035</v>
      </c>
      <c r="K16" s="7" t="s">
        <v>724</v>
      </c>
      <c r="L16" s="685"/>
      <c r="M16" s="689"/>
      <c r="N16" s="685"/>
      <c r="O16" s="685"/>
      <c r="P16" s="685"/>
      <c r="Q16" s="685"/>
      <c r="R16" s="685"/>
      <c r="S16" s="685"/>
    </row>
    <row r="17" spans="1:19" ht="47.25" customHeight="1">
      <c r="A17" s="797">
        <v>5</v>
      </c>
      <c r="B17" s="797" t="s">
        <v>244</v>
      </c>
      <c r="C17" s="797">
        <v>1</v>
      </c>
      <c r="D17" s="797">
        <v>6</v>
      </c>
      <c r="E17" s="641" t="s">
        <v>587</v>
      </c>
      <c r="F17" s="641" t="s">
        <v>588</v>
      </c>
      <c r="G17" s="641" t="s">
        <v>589</v>
      </c>
      <c r="H17" s="641" t="s">
        <v>590</v>
      </c>
      <c r="I17" s="7" t="s">
        <v>1032</v>
      </c>
      <c r="J17" s="14" t="s">
        <v>71</v>
      </c>
      <c r="K17" s="7" t="s">
        <v>57</v>
      </c>
      <c r="L17" s="641" t="s">
        <v>591</v>
      </c>
      <c r="M17" s="797" t="s">
        <v>41</v>
      </c>
      <c r="N17" s="641"/>
      <c r="O17" s="737">
        <v>60000</v>
      </c>
      <c r="P17" s="737"/>
      <c r="Q17" s="737">
        <v>60000</v>
      </c>
      <c r="R17" s="737"/>
      <c r="S17" s="641" t="s">
        <v>576</v>
      </c>
    </row>
    <row r="18" spans="1:19" ht="45" customHeight="1">
      <c r="A18" s="982"/>
      <c r="B18" s="982"/>
      <c r="C18" s="982"/>
      <c r="D18" s="982"/>
      <c r="E18" s="928"/>
      <c r="F18" s="928"/>
      <c r="G18" s="928"/>
      <c r="H18" s="928"/>
      <c r="I18" s="7" t="s">
        <v>1036</v>
      </c>
      <c r="J18" s="14" t="s">
        <v>1037</v>
      </c>
      <c r="K18" s="7" t="s">
        <v>57</v>
      </c>
      <c r="L18" s="928"/>
      <c r="M18" s="982"/>
      <c r="N18" s="928"/>
      <c r="O18" s="928"/>
      <c r="P18" s="928"/>
      <c r="Q18" s="928"/>
      <c r="R18" s="928"/>
      <c r="S18" s="928"/>
    </row>
    <row r="19" spans="1:19" ht="62.25" customHeight="1">
      <c r="A19" s="689"/>
      <c r="B19" s="689"/>
      <c r="C19" s="689"/>
      <c r="D19" s="689"/>
      <c r="E19" s="685"/>
      <c r="F19" s="685"/>
      <c r="G19" s="685"/>
      <c r="H19" s="685"/>
      <c r="I19" s="7" t="s">
        <v>1038</v>
      </c>
      <c r="J19" s="14" t="s">
        <v>1039</v>
      </c>
      <c r="K19" s="7" t="s">
        <v>724</v>
      </c>
      <c r="L19" s="685"/>
      <c r="M19" s="689"/>
      <c r="N19" s="685"/>
      <c r="O19" s="685"/>
      <c r="P19" s="685"/>
      <c r="Q19" s="685"/>
      <c r="R19" s="685"/>
      <c r="S19" s="685"/>
    </row>
    <row r="20" spans="1:19" ht="59.45" customHeight="1">
      <c r="A20" s="797">
        <v>6</v>
      </c>
      <c r="B20" s="797" t="s">
        <v>244</v>
      </c>
      <c r="C20" s="797">
        <v>1</v>
      </c>
      <c r="D20" s="797">
        <v>6</v>
      </c>
      <c r="E20" s="641" t="s">
        <v>1115</v>
      </c>
      <c r="F20" s="641" t="s">
        <v>592</v>
      </c>
      <c r="G20" s="641" t="s">
        <v>1116</v>
      </c>
      <c r="H20" s="641" t="s">
        <v>58</v>
      </c>
      <c r="I20" s="7" t="s">
        <v>329</v>
      </c>
      <c r="J20" s="14" t="s">
        <v>938</v>
      </c>
      <c r="K20" s="7" t="s">
        <v>57</v>
      </c>
      <c r="L20" s="641" t="s">
        <v>593</v>
      </c>
      <c r="M20" s="797" t="s">
        <v>41</v>
      </c>
      <c r="N20" s="641"/>
      <c r="O20" s="737">
        <v>70000</v>
      </c>
      <c r="P20" s="737"/>
      <c r="Q20" s="737">
        <v>70000</v>
      </c>
      <c r="R20" s="737"/>
      <c r="S20" s="641" t="s">
        <v>576</v>
      </c>
    </row>
    <row r="21" spans="1:19" ht="59.45" customHeight="1">
      <c r="A21" s="689"/>
      <c r="B21" s="689"/>
      <c r="C21" s="689"/>
      <c r="D21" s="689"/>
      <c r="E21" s="685"/>
      <c r="F21" s="685"/>
      <c r="G21" s="685"/>
      <c r="H21" s="685"/>
      <c r="I21" s="7" t="s">
        <v>640</v>
      </c>
      <c r="J21" s="14" t="s">
        <v>960</v>
      </c>
      <c r="K21" s="7" t="s">
        <v>724</v>
      </c>
      <c r="L21" s="685"/>
      <c r="M21" s="689"/>
      <c r="N21" s="685"/>
      <c r="O21" s="685"/>
      <c r="P21" s="685"/>
      <c r="Q21" s="685"/>
      <c r="R21" s="685"/>
      <c r="S21" s="685"/>
    </row>
    <row r="22" spans="1:19" ht="120" customHeight="1">
      <c r="A22" s="797">
        <v>7</v>
      </c>
      <c r="B22" s="797" t="s">
        <v>244</v>
      </c>
      <c r="C22" s="797">
        <v>1</v>
      </c>
      <c r="D22" s="797">
        <v>13</v>
      </c>
      <c r="E22" s="641" t="s">
        <v>594</v>
      </c>
      <c r="F22" s="641" t="s">
        <v>595</v>
      </c>
      <c r="G22" s="641" t="s">
        <v>596</v>
      </c>
      <c r="H22" s="641" t="s">
        <v>46</v>
      </c>
      <c r="I22" s="7" t="s">
        <v>451</v>
      </c>
      <c r="J22" s="14" t="s">
        <v>71</v>
      </c>
      <c r="K22" s="7" t="s">
        <v>57</v>
      </c>
      <c r="L22" s="641" t="s">
        <v>597</v>
      </c>
      <c r="M22" s="797" t="s">
        <v>41</v>
      </c>
      <c r="N22" s="641"/>
      <c r="O22" s="737">
        <v>60000</v>
      </c>
      <c r="P22" s="737"/>
      <c r="Q22" s="737">
        <v>60000</v>
      </c>
      <c r="R22" s="737"/>
      <c r="S22" s="641" t="s">
        <v>576</v>
      </c>
    </row>
    <row r="23" spans="1:19" ht="120" customHeight="1">
      <c r="A23" s="689"/>
      <c r="B23" s="689"/>
      <c r="C23" s="689"/>
      <c r="D23" s="689"/>
      <c r="E23" s="685"/>
      <c r="F23" s="685"/>
      <c r="G23" s="685"/>
      <c r="H23" s="685"/>
      <c r="I23" s="7" t="s">
        <v>417</v>
      </c>
      <c r="J23" s="14" t="s">
        <v>1035</v>
      </c>
      <c r="K23" s="7" t="s">
        <v>724</v>
      </c>
      <c r="L23" s="685"/>
      <c r="M23" s="689"/>
      <c r="N23" s="685"/>
      <c r="O23" s="685"/>
      <c r="P23" s="685"/>
      <c r="Q23" s="685"/>
      <c r="R23" s="685"/>
      <c r="S23" s="685"/>
    </row>
    <row r="24" spans="1:19">
      <c r="A24" s="797">
        <v>8</v>
      </c>
      <c r="B24" s="797" t="s">
        <v>244</v>
      </c>
      <c r="C24" s="797">
        <v>1</v>
      </c>
      <c r="D24" s="739">
        <v>6</v>
      </c>
      <c r="E24" s="641" t="s">
        <v>598</v>
      </c>
      <c r="F24" s="641" t="s">
        <v>599</v>
      </c>
      <c r="G24" s="641" t="s">
        <v>600</v>
      </c>
      <c r="H24" s="641" t="s">
        <v>1117</v>
      </c>
      <c r="I24" s="7" t="s">
        <v>1040</v>
      </c>
      <c r="J24" s="14" t="s">
        <v>71</v>
      </c>
      <c r="K24" s="7" t="s">
        <v>57</v>
      </c>
      <c r="L24" s="641" t="s">
        <v>601</v>
      </c>
      <c r="M24" s="797" t="s">
        <v>41</v>
      </c>
      <c r="N24" s="641"/>
      <c r="O24" s="737">
        <v>100000</v>
      </c>
      <c r="P24" s="737"/>
      <c r="Q24" s="737">
        <v>100000</v>
      </c>
      <c r="R24" s="737"/>
      <c r="S24" s="641" t="s">
        <v>576</v>
      </c>
    </row>
    <row r="25" spans="1:19">
      <c r="A25" s="982"/>
      <c r="B25" s="982"/>
      <c r="C25" s="982"/>
      <c r="D25" s="983"/>
      <c r="E25" s="928"/>
      <c r="F25" s="928"/>
      <c r="G25" s="928"/>
      <c r="H25" s="928"/>
      <c r="I25" s="7" t="s">
        <v>1036</v>
      </c>
      <c r="J25" s="14" t="s">
        <v>1037</v>
      </c>
      <c r="K25" s="7" t="s">
        <v>57</v>
      </c>
      <c r="L25" s="928"/>
      <c r="M25" s="982"/>
      <c r="N25" s="928"/>
      <c r="O25" s="928"/>
      <c r="P25" s="928"/>
      <c r="Q25" s="928"/>
      <c r="R25" s="928"/>
      <c r="S25" s="928"/>
    </row>
    <row r="26" spans="1:19" ht="30">
      <c r="A26" s="982"/>
      <c r="B26" s="982"/>
      <c r="C26" s="982"/>
      <c r="D26" s="983"/>
      <c r="E26" s="928"/>
      <c r="F26" s="928"/>
      <c r="G26" s="928"/>
      <c r="H26" s="928"/>
      <c r="I26" s="7" t="s">
        <v>1038</v>
      </c>
      <c r="J26" s="14" t="s">
        <v>1041</v>
      </c>
      <c r="K26" s="7" t="s">
        <v>724</v>
      </c>
      <c r="L26" s="928"/>
      <c r="M26" s="982"/>
      <c r="N26" s="928"/>
      <c r="O26" s="928"/>
      <c r="P26" s="928"/>
      <c r="Q26" s="928"/>
      <c r="R26" s="928"/>
      <c r="S26" s="928"/>
    </row>
    <row r="27" spans="1:19">
      <c r="A27" s="982"/>
      <c r="B27" s="982"/>
      <c r="C27" s="982"/>
      <c r="D27" s="983"/>
      <c r="E27" s="928"/>
      <c r="F27" s="928"/>
      <c r="G27" s="928"/>
      <c r="H27" s="928"/>
      <c r="I27" s="7" t="s">
        <v>626</v>
      </c>
      <c r="J27" s="14" t="s">
        <v>71</v>
      </c>
      <c r="K27" s="7" t="s">
        <v>57</v>
      </c>
      <c r="L27" s="928"/>
      <c r="M27" s="982"/>
      <c r="N27" s="928"/>
      <c r="O27" s="928"/>
      <c r="P27" s="928"/>
      <c r="Q27" s="928"/>
      <c r="R27" s="928"/>
      <c r="S27" s="928"/>
    </row>
    <row r="28" spans="1:19" ht="30">
      <c r="A28" s="982"/>
      <c r="B28" s="982"/>
      <c r="C28" s="982"/>
      <c r="D28" s="983"/>
      <c r="E28" s="928"/>
      <c r="F28" s="928"/>
      <c r="G28" s="928"/>
      <c r="H28" s="928"/>
      <c r="I28" s="7" t="s">
        <v>627</v>
      </c>
      <c r="J28" s="14" t="s">
        <v>990</v>
      </c>
      <c r="K28" s="7" t="s">
        <v>724</v>
      </c>
      <c r="L28" s="928"/>
      <c r="M28" s="982"/>
      <c r="N28" s="928"/>
      <c r="O28" s="928"/>
      <c r="P28" s="928"/>
      <c r="Q28" s="928"/>
      <c r="R28" s="928"/>
      <c r="S28" s="928"/>
    </row>
    <row r="29" spans="1:19" ht="30">
      <c r="A29" s="689"/>
      <c r="B29" s="689"/>
      <c r="C29" s="689"/>
      <c r="D29" s="983"/>
      <c r="E29" s="685"/>
      <c r="F29" s="685"/>
      <c r="G29" s="685"/>
      <c r="H29" s="685"/>
      <c r="I29" s="7" t="s">
        <v>1042</v>
      </c>
      <c r="J29" s="14" t="s">
        <v>962</v>
      </c>
      <c r="K29" s="7" t="s">
        <v>724</v>
      </c>
      <c r="L29" s="685"/>
      <c r="M29" s="689"/>
      <c r="N29" s="685"/>
      <c r="O29" s="685"/>
      <c r="P29" s="685"/>
      <c r="Q29" s="685"/>
      <c r="R29" s="685"/>
      <c r="S29" s="685"/>
    </row>
    <row r="30" spans="1:19" ht="64.5" customHeight="1">
      <c r="A30" s="797">
        <v>9</v>
      </c>
      <c r="B30" s="797" t="s">
        <v>494</v>
      </c>
      <c r="C30" s="797" t="s">
        <v>68</v>
      </c>
      <c r="D30" s="797">
        <v>10</v>
      </c>
      <c r="E30" s="641" t="s">
        <v>602</v>
      </c>
      <c r="F30" s="641" t="s">
        <v>603</v>
      </c>
      <c r="G30" s="641" t="s">
        <v>604</v>
      </c>
      <c r="H30" s="641" t="s">
        <v>605</v>
      </c>
      <c r="I30" s="7" t="s">
        <v>1032</v>
      </c>
      <c r="J30" s="14" t="s">
        <v>71</v>
      </c>
      <c r="K30" s="7" t="s">
        <v>57</v>
      </c>
      <c r="L30" s="641" t="s">
        <v>606</v>
      </c>
      <c r="M30" s="641" t="s">
        <v>64</v>
      </c>
      <c r="N30" s="641"/>
      <c r="O30" s="737">
        <v>20000</v>
      </c>
      <c r="P30" s="737"/>
      <c r="Q30" s="737">
        <v>20000</v>
      </c>
      <c r="R30" s="737"/>
      <c r="S30" s="641" t="s">
        <v>576</v>
      </c>
    </row>
    <row r="31" spans="1:19" ht="79.5" customHeight="1">
      <c r="A31" s="689"/>
      <c r="B31" s="689"/>
      <c r="C31" s="689"/>
      <c r="D31" s="689"/>
      <c r="E31" s="685"/>
      <c r="F31" s="685"/>
      <c r="G31" s="685"/>
      <c r="H31" s="685"/>
      <c r="I31" s="7" t="s">
        <v>1043</v>
      </c>
      <c r="J31" s="14" t="s">
        <v>163</v>
      </c>
      <c r="K31" s="7" t="s">
        <v>57</v>
      </c>
      <c r="L31" s="685"/>
      <c r="M31" s="685"/>
      <c r="N31" s="685"/>
      <c r="O31" s="685"/>
      <c r="P31" s="685"/>
      <c r="Q31" s="685"/>
      <c r="R31" s="685"/>
      <c r="S31" s="685"/>
    </row>
    <row r="32" spans="1:19" ht="30">
      <c r="A32" s="797">
        <v>10</v>
      </c>
      <c r="B32" s="797" t="s">
        <v>494</v>
      </c>
      <c r="C32" s="797">
        <v>1</v>
      </c>
      <c r="D32" s="797">
        <v>9</v>
      </c>
      <c r="E32" s="641" t="s">
        <v>607</v>
      </c>
      <c r="F32" s="641" t="s">
        <v>578</v>
      </c>
      <c r="G32" s="641" t="s">
        <v>608</v>
      </c>
      <c r="H32" s="641" t="s">
        <v>609</v>
      </c>
      <c r="I32" s="7" t="s">
        <v>1032</v>
      </c>
      <c r="J32" s="14" t="s">
        <v>71</v>
      </c>
      <c r="K32" s="7" t="s">
        <v>57</v>
      </c>
      <c r="L32" s="641" t="s">
        <v>610</v>
      </c>
      <c r="M32" s="641" t="s">
        <v>64</v>
      </c>
      <c r="N32" s="641"/>
      <c r="O32" s="737">
        <v>20000</v>
      </c>
      <c r="P32" s="737"/>
      <c r="Q32" s="737">
        <v>20000</v>
      </c>
      <c r="R32" s="737"/>
      <c r="S32" s="641" t="s">
        <v>576</v>
      </c>
    </row>
    <row r="33" spans="1:19">
      <c r="A33" s="982"/>
      <c r="B33" s="982"/>
      <c r="C33" s="982"/>
      <c r="D33" s="982"/>
      <c r="E33" s="928"/>
      <c r="F33" s="928"/>
      <c r="G33" s="928"/>
      <c r="H33" s="928"/>
      <c r="I33" s="7" t="s">
        <v>626</v>
      </c>
      <c r="J33" s="14" t="s">
        <v>938</v>
      </c>
      <c r="K33" s="7" t="s">
        <v>57</v>
      </c>
      <c r="L33" s="928"/>
      <c r="M33" s="928"/>
      <c r="N33" s="928"/>
      <c r="O33" s="928"/>
      <c r="P33" s="928"/>
      <c r="Q33" s="928"/>
      <c r="R33" s="928"/>
      <c r="S33" s="928"/>
    </row>
    <row r="34" spans="1:19" ht="30">
      <c r="A34" s="982"/>
      <c r="B34" s="982"/>
      <c r="C34" s="982"/>
      <c r="D34" s="982"/>
      <c r="E34" s="928"/>
      <c r="F34" s="928"/>
      <c r="G34" s="928"/>
      <c r="H34" s="928"/>
      <c r="I34" s="7" t="s">
        <v>1028</v>
      </c>
      <c r="J34" s="14" t="s">
        <v>994</v>
      </c>
      <c r="K34" s="7" t="s">
        <v>724</v>
      </c>
      <c r="L34" s="928"/>
      <c r="M34" s="928"/>
      <c r="N34" s="928"/>
      <c r="O34" s="928"/>
      <c r="P34" s="928"/>
      <c r="Q34" s="928"/>
      <c r="R34" s="928"/>
      <c r="S34" s="928"/>
    </row>
    <row r="35" spans="1:19" ht="30">
      <c r="A35" s="982"/>
      <c r="B35" s="982"/>
      <c r="C35" s="982"/>
      <c r="D35" s="982"/>
      <c r="E35" s="928"/>
      <c r="F35" s="928"/>
      <c r="G35" s="928"/>
      <c r="H35" s="928"/>
      <c r="I35" s="7" t="s">
        <v>1042</v>
      </c>
      <c r="J35" s="14" t="s">
        <v>163</v>
      </c>
      <c r="K35" s="7" t="s">
        <v>724</v>
      </c>
      <c r="L35" s="928"/>
      <c r="M35" s="928"/>
      <c r="N35" s="928"/>
      <c r="O35" s="928"/>
      <c r="P35" s="928"/>
      <c r="Q35" s="928"/>
      <c r="R35" s="928"/>
      <c r="S35" s="928"/>
    </row>
    <row r="36" spans="1:19">
      <c r="A36" s="982"/>
      <c r="B36" s="982"/>
      <c r="C36" s="982"/>
      <c r="D36" s="982"/>
      <c r="E36" s="928"/>
      <c r="F36" s="928"/>
      <c r="G36" s="928"/>
      <c r="H36" s="928"/>
      <c r="I36" s="7" t="s">
        <v>1036</v>
      </c>
      <c r="J36" s="14" t="s">
        <v>938</v>
      </c>
      <c r="K36" s="7" t="s">
        <v>57</v>
      </c>
      <c r="L36" s="928"/>
      <c r="M36" s="928"/>
      <c r="N36" s="928"/>
      <c r="O36" s="928"/>
      <c r="P36" s="928"/>
      <c r="Q36" s="928"/>
      <c r="R36" s="928"/>
      <c r="S36" s="928"/>
    </row>
    <row r="37" spans="1:19" ht="30">
      <c r="A37" s="689"/>
      <c r="B37" s="689"/>
      <c r="C37" s="689"/>
      <c r="D37" s="689"/>
      <c r="E37" s="685"/>
      <c r="F37" s="685"/>
      <c r="G37" s="685"/>
      <c r="H37" s="685"/>
      <c r="I37" s="7" t="s">
        <v>1038</v>
      </c>
      <c r="J37" s="14" t="s">
        <v>968</v>
      </c>
      <c r="K37" s="7" t="s">
        <v>724</v>
      </c>
      <c r="L37" s="685"/>
      <c r="M37" s="685"/>
      <c r="N37" s="685"/>
      <c r="O37" s="685"/>
      <c r="P37" s="685"/>
      <c r="Q37" s="685"/>
      <c r="R37" s="685"/>
      <c r="S37" s="685"/>
    </row>
    <row r="38" spans="1:19" ht="63" customHeight="1">
      <c r="A38" s="797">
        <v>11</v>
      </c>
      <c r="B38" s="797" t="s">
        <v>494</v>
      </c>
      <c r="C38" s="797" t="s">
        <v>500</v>
      </c>
      <c r="D38" s="797">
        <v>10</v>
      </c>
      <c r="E38" s="641" t="s">
        <v>611</v>
      </c>
      <c r="F38" s="641" t="s">
        <v>603</v>
      </c>
      <c r="G38" s="641" t="s">
        <v>604</v>
      </c>
      <c r="H38" s="641" t="s">
        <v>605</v>
      </c>
      <c r="I38" s="7" t="s">
        <v>1032</v>
      </c>
      <c r="J38" s="14" t="s">
        <v>71</v>
      </c>
      <c r="K38" s="7" t="s">
        <v>57</v>
      </c>
      <c r="L38" s="641" t="s">
        <v>606</v>
      </c>
      <c r="M38" s="641" t="s">
        <v>64</v>
      </c>
      <c r="N38" s="641"/>
      <c r="O38" s="737">
        <v>20000</v>
      </c>
      <c r="P38" s="737"/>
      <c r="Q38" s="737">
        <v>20000</v>
      </c>
      <c r="R38" s="737"/>
      <c r="S38" s="641" t="s">
        <v>576</v>
      </c>
    </row>
    <row r="39" spans="1:19" ht="99" customHeight="1">
      <c r="A39" s="689"/>
      <c r="B39" s="689"/>
      <c r="C39" s="689"/>
      <c r="D39" s="689"/>
      <c r="E39" s="685"/>
      <c r="F39" s="685"/>
      <c r="G39" s="685"/>
      <c r="H39" s="685"/>
      <c r="I39" s="7" t="s">
        <v>1043</v>
      </c>
      <c r="J39" s="14" t="s">
        <v>163</v>
      </c>
      <c r="K39" s="7" t="s">
        <v>724</v>
      </c>
      <c r="L39" s="685"/>
      <c r="M39" s="685"/>
      <c r="N39" s="685"/>
      <c r="O39" s="685"/>
      <c r="P39" s="685"/>
      <c r="Q39" s="685"/>
      <c r="R39" s="685"/>
      <c r="S39" s="685"/>
    </row>
    <row r="40" spans="1:19" ht="30.75" customHeight="1">
      <c r="A40" s="797">
        <v>12</v>
      </c>
      <c r="B40" s="797" t="s">
        <v>244</v>
      </c>
      <c r="C40" s="797">
        <v>1</v>
      </c>
      <c r="D40" s="797">
        <v>6</v>
      </c>
      <c r="E40" s="641" t="s">
        <v>612</v>
      </c>
      <c r="F40" s="641" t="s">
        <v>1118</v>
      </c>
      <c r="G40" s="641" t="s">
        <v>613</v>
      </c>
      <c r="H40" s="641" t="s">
        <v>614</v>
      </c>
      <c r="I40" s="7" t="s">
        <v>997</v>
      </c>
      <c r="J40" s="14" t="s">
        <v>71</v>
      </c>
      <c r="K40" s="7" t="s">
        <v>57</v>
      </c>
      <c r="L40" s="641" t="s">
        <v>615</v>
      </c>
      <c r="M40" s="641" t="s">
        <v>41</v>
      </c>
      <c r="N40" s="641"/>
      <c r="O40" s="737">
        <v>40000</v>
      </c>
      <c r="P40" s="737"/>
      <c r="Q40" s="737">
        <v>40000</v>
      </c>
      <c r="R40" s="737"/>
      <c r="S40" s="641" t="s">
        <v>576</v>
      </c>
    </row>
    <row r="41" spans="1:19" ht="44.25" customHeight="1">
      <c r="A41" s="689"/>
      <c r="B41" s="689"/>
      <c r="C41" s="689"/>
      <c r="D41" s="689"/>
      <c r="E41" s="685"/>
      <c r="F41" s="685"/>
      <c r="G41" s="685"/>
      <c r="H41" s="685"/>
      <c r="I41" s="7" t="s">
        <v>1119</v>
      </c>
      <c r="J41" s="14" t="s">
        <v>1044</v>
      </c>
      <c r="K41" s="7" t="s">
        <v>57</v>
      </c>
      <c r="L41" s="685"/>
      <c r="M41" s="685"/>
      <c r="N41" s="685"/>
      <c r="O41" s="685"/>
      <c r="P41" s="685"/>
      <c r="Q41" s="685"/>
      <c r="R41" s="685"/>
      <c r="S41" s="685"/>
    </row>
    <row r="42" spans="1:19" ht="53.25" customHeight="1">
      <c r="A42" s="797">
        <v>13</v>
      </c>
      <c r="B42" s="797" t="s">
        <v>244</v>
      </c>
      <c r="C42" s="797">
        <v>1</v>
      </c>
      <c r="D42" s="797">
        <v>6</v>
      </c>
      <c r="E42" s="797" t="s">
        <v>571</v>
      </c>
      <c r="F42" s="641" t="s">
        <v>572</v>
      </c>
      <c r="G42" s="641" t="s">
        <v>573</v>
      </c>
      <c r="H42" s="981" t="s">
        <v>574</v>
      </c>
      <c r="I42" s="7" t="s">
        <v>329</v>
      </c>
      <c r="J42" s="7">
        <v>4</v>
      </c>
      <c r="K42" s="13" t="s">
        <v>57</v>
      </c>
      <c r="L42" s="641" t="s">
        <v>575</v>
      </c>
      <c r="M42" s="797"/>
      <c r="N42" s="797" t="s">
        <v>41</v>
      </c>
      <c r="O42" s="915"/>
      <c r="P42" s="915">
        <v>200000</v>
      </c>
      <c r="Q42" s="915"/>
      <c r="R42" s="915">
        <v>200000</v>
      </c>
      <c r="S42" s="641" t="s">
        <v>576</v>
      </c>
    </row>
    <row r="43" spans="1:19" ht="88.5" customHeight="1">
      <c r="A43" s="689"/>
      <c r="B43" s="689"/>
      <c r="C43" s="689"/>
      <c r="D43" s="689"/>
      <c r="E43" s="689"/>
      <c r="F43" s="685"/>
      <c r="G43" s="685"/>
      <c r="H43" s="685"/>
      <c r="I43" s="7" t="s">
        <v>640</v>
      </c>
      <c r="J43" s="7">
        <v>320</v>
      </c>
      <c r="K43" s="13" t="s">
        <v>724</v>
      </c>
      <c r="L43" s="685"/>
      <c r="M43" s="689"/>
      <c r="N43" s="689"/>
      <c r="O43" s="689"/>
      <c r="P43" s="689"/>
      <c r="Q43" s="689"/>
      <c r="R43" s="689"/>
      <c r="S43" s="685"/>
    </row>
    <row r="45" spans="1:19" ht="22.5" customHeight="1">
      <c r="M45" s="664"/>
      <c r="N45" s="555" t="s">
        <v>30</v>
      </c>
      <c r="O45" s="555"/>
      <c r="P45" s="555"/>
      <c r="Q45" s="102"/>
    </row>
    <row r="46" spans="1:19" ht="27" customHeight="1">
      <c r="M46" s="665"/>
      <c r="N46" s="555" t="s">
        <v>31</v>
      </c>
      <c r="O46" s="32" t="s">
        <v>32</v>
      </c>
      <c r="P46" s="32" t="s">
        <v>32</v>
      </c>
    </row>
    <row r="47" spans="1:19" ht="21.75" customHeight="1">
      <c r="M47" s="666"/>
      <c r="N47" s="555"/>
      <c r="O47" s="32">
        <v>2024</v>
      </c>
      <c r="P47" s="32">
        <v>2025</v>
      </c>
    </row>
    <row r="48" spans="1:19" ht="30" customHeight="1">
      <c r="M48" s="32" t="s">
        <v>101</v>
      </c>
      <c r="N48" s="17">
        <v>13</v>
      </c>
      <c r="O48" s="64">
        <f>Q40+Q38+Q32+Q24+Q22+Q30+Q20+Q17+Q14+Q10+Q8+Q6</f>
        <v>700000</v>
      </c>
      <c r="P48" s="64">
        <f>R42</f>
        <v>200000</v>
      </c>
    </row>
  </sheetData>
  <mergeCells count="226">
    <mergeCell ref="M45:M47"/>
    <mergeCell ref="N46:N47"/>
    <mergeCell ref="N45:P45"/>
    <mergeCell ref="O42:O43"/>
    <mergeCell ref="P42:P43"/>
    <mergeCell ref="Q42:Q43"/>
    <mergeCell ref="R42:R43"/>
    <mergeCell ref="S42:S43"/>
    <mergeCell ref="F42:F43"/>
    <mergeCell ref="G42:G43"/>
    <mergeCell ref="H42:H43"/>
    <mergeCell ref="L42:L43"/>
    <mergeCell ref="M42:M43"/>
    <mergeCell ref="N42:N43"/>
    <mergeCell ref="P40:P41"/>
    <mergeCell ref="Q40:Q41"/>
    <mergeCell ref="R40:R41"/>
    <mergeCell ref="S40:S41"/>
    <mergeCell ref="A42:A43"/>
    <mergeCell ref="B42:B43"/>
    <mergeCell ref="C42:C43"/>
    <mergeCell ref="D42:D43"/>
    <mergeCell ref="E42:E43"/>
    <mergeCell ref="G40:G41"/>
    <mergeCell ref="H40:H41"/>
    <mergeCell ref="L40:L41"/>
    <mergeCell ref="M40:M41"/>
    <mergeCell ref="N40:N41"/>
    <mergeCell ref="O40:O41"/>
    <mergeCell ref="A40:A41"/>
    <mergeCell ref="B40:B41"/>
    <mergeCell ref="C40:C41"/>
    <mergeCell ref="D40:D41"/>
    <mergeCell ref="E40:E41"/>
    <mergeCell ref="F40:F41"/>
    <mergeCell ref="O38:O39"/>
    <mergeCell ref="P38:P39"/>
    <mergeCell ref="Q38:Q39"/>
    <mergeCell ref="R38:R39"/>
    <mergeCell ref="S38:S39"/>
    <mergeCell ref="F38:F39"/>
    <mergeCell ref="G38:G39"/>
    <mergeCell ref="H38:H39"/>
    <mergeCell ref="L38:L39"/>
    <mergeCell ref="M38:M39"/>
    <mergeCell ref="N38:N39"/>
    <mergeCell ref="A38:A39"/>
    <mergeCell ref="B38:B39"/>
    <mergeCell ref="C38:C39"/>
    <mergeCell ref="D38:D39"/>
    <mergeCell ref="E38:E39"/>
    <mergeCell ref="G32:G37"/>
    <mergeCell ref="H32:H37"/>
    <mergeCell ref="L32:L37"/>
    <mergeCell ref="M32:M37"/>
    <mergeCell ref="A32:A37"/>
    <mergeCell ref="B32:B37"/>
    <mergeCell ref="C32:C37"/>
    <mergeCell ref="D32:D37"/>
    <mergeCell ref="E32:E37"/>
    <mergeCell ref="F32:F37"/>
    <mergeCell ref="R30:R31"/>
    <mergeCell ref="S30:S31"/>
    <mergeCell ref="F30:F31"/>
    <mergeCell ref="G30:G31"/>
    <mergeCell ref="H30:H31"/>
    <mergeCell ref="L30:L31"/>
    <mergeCell ref="M30:M31"/>
    <mergeCell ref="N30:N31"/>
    <mergeCell ref="P32:P37"/>
    <mergeCell ref="Q32:Q37"/>
    <mergeCell ref="R32:R37"/>
    <mergeCell ref="S32:S37"/>
    <mergeCell ref="N32:N37"/>
    <mergeCell ref="O32:O37"/>
    <mergeCell ref="P24:P29"/>
    <mergeCell ref="Q24:Q29"/>
    <mergeCell ref="R24:R29"/>
    <mergeCell ref="S24:S29"/>
    <mergeCell ref="A30:A31"/>
    <mergeCell ref="B30:B31"/>
    <mergeCell ref="C30:C31"/>
    <mergeCell ref="D30:D31"/>
    <mergeCell ref="E30:E31"/>
    <mergeCell ref="G24:G29"/>
    <mergeCell ref="H24:H29"/>
    <mergeCell ref="L24:L29"/>
    <mergeCell ref="M24:M29"/>
    <mergeCell ref="N24:N29"/>
    <mergeCell ref="O24:O29"/>
    <mergeCell ref="A24:A29"/>
    <mergeCell ref="B24:B29"/>
    <mergeCell ref="C24:C29"/>
    <mergeCell ref="D24:D29"/>
    <mergeCell ref="E24:E29"/>
    <mergeCell ref="F24:F29"/>
    <mergeCell ref="O30:O31"/>
    <mergeCell ref="P30:P31"/>
    <mergeCell ref="Q30:Q31"/>
    <mergeCell ref="O22:O23"/>
    <mergeCell ref="P22:P23"/>
    <mergeCell ref="Q22:Q23"/>
    <mergeCell ref="R22:R23"/>
    <mergeCell ref="S22:S23"/>
    <mergeCell ref="F22:F23"/>
    <mergeCell ref="G22:G23"/>
    <mergeCell ref="H22:H23"/>
    <mergeCell ref="L22:L23"/>
    <mergeCell ref="M22:M23"/>
    <mergeCell ref="N22:N23"/>
    <mergeCell ref="A22:A23"/>
    <mergeCell ref="B22:B23"/>
    <mergeCell ref="C22:C23"/>
    <mergeCell ref="D22:D23"/>
    <mergeCell ref="E22:E23"/>
    <mergeCell ref="G20:G21"/>
    <mergeCell ref="H20:H21"/>
    <mergeCell ref="L20:L21"/>
    <mergeCell ref="M20:M21"/>
    <mergeCell ref="A20:A21"/>
    <mergeCell ref="B20:B21"/>
    <mergeCell ref="C20:C21"/>
    <mergeCell ref="D20:D21"/>
    <mergeCell ref="E20:E21"/>
    <mergeCell ref="F20:F21"/>
    <mergeCell ref="R17:R19"/>
    <mergeCell ref="S17:S19"/>
    <mergeCell ref="F17:F19"/>
    <mergeCell ref="G17:G19"/>
    <mergeCell ref="H17:H19"/>
    <mergeCell ref="L17:L19"/>
    <mergeCell ref="M17:M19"/>
    <mergeCell ref="N17:N19"/>
    <mergeCell ref="P20:P21"/>
    <mergeCell ref="Q20:Q21"/>
    <mergeCell ref="R20:R21"/>
    <mergeCell ref="S20:S21"/>
    <mergeCell ref="N20:N21"/>
    <mergeCell ref="O20:O21"/>
    <mergeCell ref="P14:P16"/>
    <mergeCell ref="Q14:Q16"/>
    <mergeCell ref="R14:R16"/>
    <mergeCell ref="S14:S16"/>
    <mergeCell ref="A17:A19"/>
    <mergeCell ref="B17:B19"/>
    <mergeCell ref="C17:C19"/>
    <mergeCell ref="D17:D19"/>
    <mergeCell ref="E17:E19"/>
    <mergeCell ref="G14:G16"/>
    <mergeCell ref="H14:H16"/>
    <mergeCell ref="L14:L16"/>
    <mergeCell ref="M14:M16"/>
    <mergeCell ref="N14:N16"/>
    <mergeCell ref="O14:O16"/>
    <mergeCell ref="A14:A16"/>
    <mergeCell ref="B14:B16"/>
    <mergeCell ref="C14:C16"/>
    <mergeCell ref="D14:D16"/>
    <mergeCell ref="E14:E16"/>
    <mergeCell ref="F14:F16"/>
    <mergeCell ref="O17:O19"/>
    <mergeCell ref="P17:P19"/>
    <mergeCell ref="Q17:Q19"/>
    <mergeCell ref="O10:O13"/>
    <mergeCell ref="P10:P13"/>
    <mergeCell ref="Q10:Q13"/>
    <mergeCell ref="R10:R13"/>
    <mergeCell ref="S10:S13"/>
    <mergeCell ref="F10:F13"/>
    <mergeCell ref="G10:G13"/>
    <mergeCell ref="H10:H13"/>
    <mergeCell ref="L10:L13"/>
    <mergeCell ref="M10:M13"/>
    <mergeCell ref="N10:N13"/>
    <mergeCell ref="A10:A13"/>
    <mergeCell ref="B10:B13"/>
    <mergeCell ref="C10:C13"/>
    <mergeCell ref="D10:D13"/>
    <mergeCell ref="E10:E13"/>
    <mergeCell ref="G8:G9"/>
    <mergeCell ref="H8:H9"/>
    <mergeCell ref="L8:L9"/>
    <mergeCell ref="M8:M9"/>
    <mergeCell ref="A8:A9"/>
    <mergeCell ref="B8:B9"/>
    <mergeCell ref="C8:C9"/>
    <mergeCell ref="D8:D9"/>
    <mergeCell ref="E8:E9"/>
    <mergeCell ref="F8:F9"/>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9"/>
    <mergeCell ref="Q8:Q9"/>
    <mergeCell ref="R8:R9"/>
    <mergeCell ref="S8:S9"/>
    <mergeCell ref="N8:N9"/>
    <mergeCell ref="O8:O9"/>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53B1D-88B3-467B-A34A-59B1D7A4108A}">
  <dimension ref="A1:S30"/>
  <sheetViews>
    <sheetView topLeftCell="A23" zoomScale="55" zoomScaleNormal="55" workbookViewId="0">
      <selection activeCell="R25" sqref="Q6:R25"/>
    </sheetView>
  </sheetViews>
  <sheetFormatPr defaultColWidth="9.140625" defaultRowHeight="15"/>
  <cols>
    <col min="1" max="1" width="5.28515625" style="246" customWidth="1"/>
    <col min="2" max="4" width="9.140625" style="245"/>
    <col min="5" max="5" width="35.85546875" style="245" customWidth="1"/>
    <col min="6" max="6" width="59.140625" style="245" customWidth="1"/>
    <col min="7" max="7" width="63.7109375" style="245" customWidth="1"/>
    <col min="8" max="8" width="21.140625" style="245" customWidth="1"/>
    <col min="9" max="9" width="23" style="245" customWidth="1"/>
    <col min="10" max="10" width="19" style="245" customWidth="1"/>
    <col min="11" max="11" width="16.85546875" style="245" customWidth="1"/>
    <col min="12" max="12" width="69" style="245" customWidth="1"/>
    <col min="13" max="13" width="13" style="245" customWidth="1"/>
    <col min="14" max="14" width="12.140625" style="245" customWidth="1"/>
    <col min="15" max="15" width="16.28515625" style="245" customWidth="1"/>
    <col min="16" max="16" width="15.85546875" style="245" customWidth="1"/>
    <col min="17" max="17" width="15.7109375" style="245" customWidth="1"/>
    <col min="18" max="18" width="17.42578125" style="245" customWidth="1"/>
    <col min="19" max="19" width="18.28515625" style="245" customWidth="1"/>
    <col min="20" max="16384" width="9.140625" style="245"/>
  </cols>
  <sheetData>
    <row r="1" spans="1:19">
      <c r="A1" s="244" t="s">
        <v>1307</v>
      </c>
      <c r="E1" s="22"/>
      <c r="F1" s="22"/>
      <c r="L1" s="246"/>
      <c r="O1" s="247"/>
      <c r="P1" s="25"/>
      <c r="Q1" s="247"/>
      <c r="R1" s="247"/>
    </row>
    <row r="2" spans="1:19">
      <c r="A2" s="71"/>
      <c r="E2" s="22"/>
      <c r="F2" s="22"/>
      <c r="L2" s="984"/>
      <c r="M2" s="984"/>
      <c r="N2" s="984"/>
      <c r="O2" s="984"/>
      <c r="P2" s="984"/>
      <c r="Q2" s="984"/>
      <c r="R2" s="984"/>
      <c r="S2" s="984"/>
    </row>
    <row r="3" spans="1:19" ht="45.75" customHeight="1">
      <c r="A3" s="985" t="s">
        <v>0</v>
      </c>
      <c r="B3" s="986" t="s">
        <v>1</v>
      </c>
      <c r="C3" s="986" t="s">
        <v>2</v>
      </c>
      <c r="D3" s="986" t="s">
        <v>3</v>
      </c>
      <c r="E3" s="987" t="s">
        <v>4</v>
      </c>
      <c r="F3" s="987" t="s">
        <v>33</v>
      </c>
      <c r="G3" s="985" t="s">
        <v>34</v>
      </c>
      <c r="H3" s="986" t="s">
        <v>5</v>
      </c>
      <c r="I3" s="986" t="s">
        <v>6</v>
      </c>
      <c r="J3" s="986"/>
      <c r="K3" s="986"/>
      <c r="L3" s="985" t="s">
        <v>7</v>
      </c>
      <c r="M3" s="986" t="s">
        <v>8</v>
      </c>
      <c r="N3" s="988"/>
      <c r="O3" s="989" t="s">
        <v>9</v>
      </c>
      <c r="P3" s="989"/>
      <c r="Q3" s="989" t="s">
        <v>10</v>
      </c>
      <c r="R3" s="989"/>
      <c r="S3" s="985" t="s">
        <v>11</v>
      </c>
    </row>
    <row r="4" spans="1:19">
      <c r="A4" s="985"/>
      <c r="B4" s="986"/>
      <c r="C4" s="986"/>
      <c r="D4" s="986"/>
      <c r="E4" s="987"/>
      <c r="F4" s="987"/>
      <c r="G4" s="985"/>
      <c r="H4" s="986"/>
      <c r="I4" s="249" t="s">
        <v>37</v>
      </c>
      <c r="J4" s="249" t="s">
        <v>35</v>
      </c>
      <c r="K4" s="249" t="s">
        <v>70</v>
      </c>
      <c r="L4" s="985"/>
      <c r="M4" s="249">
        <v>2024</v>
      </c>
      <c r="N4" s="249">
        <v>2025</v>
      </c>
      <c r="O4" s="252">
        <v>2024</v>
      </c>
      <c r="P4" s="252">
        <v>2025</v>
      </c>
      <c r="Q4" s="252">
        <v>2024</v>
      </c>
      <c r="R4" s="252">
        <v>2025</v>
      </c>
      <c r="S4" s="985"/>
    </row>
    <row r="5" spans="1:19">
      <c r="A5" s="248" t="s">
        <v>12</v>
      </c>
      <c r="B5" s="249" t="s">
        <v>13</v>
      </c>
      <c r="C5" s="249" t="s">
        <v>14</v>
      </c>
      <c r="D5" s="249" t="s">
        <v>15</v>
      </c>
      <c r="E5" s="250" t="s">
        <v>16</v>
      </c>
      <c r="F5" s="250" t="s">
        <v>17</v>
      </c>
      <c r="G5" s="248" t="s">
        <v>18</v>
      </c>
      <c r="H5" s="248" t="s">
        <v>19</v>
      </c>
      <c r="I5" s="249" t="s">
        <v>20</v>
      </c>
      <c r="J5" s="249" t="s">
        <v>21</v>
      </c>
      <c r="K5" s="249" t="s">
        <v>22</v>
      </c>
      <c r="L5" s="248" t="s">
        <v>23</v>
      </c>
      <c r="M5" s="249" t="s">
        <v>24</v>
      </c>
      <c r="N5" s="249" t="s">
        <v>25</v>
      </c>
      <c r="O5" s="251" t="s">
        <v>26</v>
      </c>
      <c r="P5" s="251" t="s">
        <v>27</v>
      </c>
      <c r="Q5" s="251" t="s">
        <v>36</v>
      </c>
      <c r="R5" s="251" t="s">
        <v>28</v>
      </c>
      <c r="S5" s="248" t="s">
        <v>29</v>
      </c>
    </row>
    <row r="6" spans="1:19" ht="145.15" customHeight="1">
      <c r="A6" s="253">
        <v>1</v>
      </c>
      <c r="B6" s="253">
        <v>3</v>
      </c>
      <c r="C6" s="253">
        <v>3</v>
      </c>
      <c r="D6" s="253">
        <v>10</v>
      </c>
      <c r="E6" s="253" t="s">
        <v>1120</v>
      </c>
      <c r="F6" s="253" t="s">
        <v>1121</v>
      </c>
      <c r="G6" s="254" t="s">
        <v>1122</v>
      </c>
      <c r="H6" s="253" t="s">
        <v>1123</v>
      </c>
      <c r="I6" s="253" t="s">
        <v>1124</v>
      </c>
      <c r="J6" s="253">
        <v>2</v>
      </c>
      <c r="K6" s="253" t="s">
        <v>39</v>
      </c>
      <c r="L6" s="253" t="s">
        <v>1125</v>
      </c>
      <c r="M6" s="253" t="s">
        <v>494</v>
      </c>
      <c r="N6" s="253" t="s">
        <v>437</v>
      </c>
      <c r="O6" s="255">
        <v>370000</v>
      </c>
      <c r="P6" s="255">
        <v>410000</v>
      </c>
      <c r="Q6" s="255">
        <v>370000</v>
      </c>
      <c r="R6" s="255">
        <v>410000</v>
      </c>
      <c r="S6" s="253" t="s">
        <v>1126</v>
      </c>
    </row>
    <row r="7" spans="1:19" ht="199.9" customHeight="1">
      <c r="A7" s="253">
        <v>2</v>
      </c>
      <c r="B7" s="253">
        <v>1</v>
      </c>
      <c r="C7" s="253">
        <v>1</v>
      </c>
      <c r="D7" s="253">
        <v>6</v>
      </c>
      <c r="E7" s="253" t="s">
        <v>1127</v>
      </c>
      <c r="F7" s="256" t="s">
        <v>1273</v>
      </c>
      <c r="G7" s="256" t="s">
        <v>1128</v>
      </c>
      <c r="H7" s="253" t="s">
        <v>1129</v>
      </c>
      <c r="I7" s="253" t="s">
        <v>1130</v>
      </c>
      <c r="J7" s="253">
        <v>1</v>
      </c>
      <c r="K7" s="253" t="s">
        <v>39</v>
      </c>
      <c r="L7" s="253" t="s">
        <v>1131</v>
      </c>
      <c r="M7" s="253" t="s">
        <v>740</v>
      </c>
      <c r="N7" s="257" t="s">
        <v>216</v>
      </c>
      <c r="O7" s="255">
        <v>505000</v>
      </c>
      <c r="P7" s="255">
        <v>0</v>
      </c>
      <c r="Q7" s="255">
        <v>505000</v>
      </c>
      <c r="R7" s="255">
        <v>0</v>
      </c>
      <c r="S7" s="253" t="s">
        <v>1126</v>
      </c>
    </row>
    <row r="8" spans="1:19" ht="303.60000000000002" customHeight="1">
      <c r="A8" s="237">
        <v>3</v>
      </c>
      <c r="B8" s="237">
        <v>3</v>
      </c>
      <c r="C8" s="237" t="s">
        <v>68</v>
      </c>
      <c r="D8" s="237">
        <v>13</v>
      </c>
      <c r="E8" s="237" t="s">
        <v>1132</v>
      </c>
      <c r="F8" s="258" t="s">
        <v>1133</v>
      </c>
      <c r="G8" s="259" t="s">
        <v>1134</v>
      </c>
      <c r="H8" s="239" t="s">
        <v>43</v>
      </c>
      <c r="I8" s="239" t="s">
        <v>1274</v>
      </c>
      <c r="J8" s="239" t="s">
        <v>1275</v>
      </c>
      <c r="K8" s="239" t="s">
        <v>1276</v>
      </c>
      <c r="L8" s="237" t="s">
        <v>1135</v>
      </c>
      <c r="M8" s="239" t="s">
        <v>1136</v>
      </c>
      <c r="N8" s="257" t="s">
        <v>216</v>
      </c>
      <c r="O8" s="260">
        <v>21000</v>
      </c>
      <c r="P8" s="260">
        <v>0</v>
      </c>
      <c r="Q8" s="260">
        <v>21000</v>
      </c>
      <c r="R8" s="260">
        <v>0</v>
      </c>
      <c r="S8" s="237" t="s">
        <v>1137</v>
      </c>
    </row>
    <row r="9" spans="1:19" ht="242.65" customHeight="1">
      <c r="A9" s="237">
        <v>4</v>
      </c>
      <c r="B9" s="237">
        <v>1</v>
      </c>
      <c r="C9" s="239" t="s">
        <v>38</v>
      </c>
      <c r="D9" s="237">
        <v>3</v>
      </c>
      <c r="E9" s="237" t="s">
        <v>1138</v>
      </c>
      <c r="F9" s="259" t="s">
        <v>1139</v>
      </c>
      <c r="G9" s="259" t="s">
        <v>1140</v>
      </c>
      <c r="H9" s="239" t="s">
        <v>1141</v>
      </c>
      <c r="I9" s="239" t="s">
        <v>1130</v>
      </c>
      <c r="J9" s="237">
        <v>2</v>
      </c>
      <c r="K9" s="237" t="s">
        <v>39</v>
      </c>
      <c r="L9" s="237" t="s">
        <v>397</v>
      </c>
      <c r="M9" s="239" t="s">
        <v>1136</v>
      </c>
      <c r="N9" s="257" t="s">
        <v>216</v>
      </c>
      <c r="O9" s="260">
        <v>120000</v>
      </c>
      <c r="P9" s="260">
        <v>0</v>
      </c>
      <c r="Q9" s="260">
        <v>120000</v>
      </c>
      <c r="R9" s="260">
        <v>0</v>
      </c>
      <c r="S9" s="237" t="s">
        <v>1137</v>
      </c>
    </row>
    <row r="10" spans="1:19" ht="315">
      <c r="A10" s="237">
        <v>5</v>
      </c>
      <c r="B10" s="237">
        <v>1</v>
      </c>
      <c r="C10" s="237">
        <v>1</v>
      </c>
      <c r="D10" s="237">
        <v>6</v>
      </c>
      <c r="E10" s="239" t="s">
        <v>1142</v>
      </c>
      <c r="F10" s="259" t="s">
        <v>1143</v>
      </c>
      <c r="G10" s="259" t="s">
        <v>1144</v>
      </c>
      <c r="H10" s="237" t="s">
        <v>1145</v>
      </c>
      <c r="I10" s="239" t="s">
        <v>1274</v>
      </c>
      <c r="J10" s="239" t="s">
        <v>1277</v>
      </c>
      <c r="K10" s="239" t="s">
        <v>39</v>
      </c>
      <c r="L10" s="237" t="s">
        <v>1146</v>
      </c>
      <c r="M10" s="239" t="s">
        <v>1147</v>
      </c>
      <c r="N10" s="239" t="s">
        <v>568</v>
      </c>
      <c r="O10" s="260">
        <v>330000</v>
      </c>
      <c r="P10" s="260">
        <v>322500</v>
      </c>
      <c r="Q10" s="260">
        <v>330000</v>
      </c>
      <c r="R10" s="260">
        <v>322500</v>
      </c>
      <c r="S10" s="237" t="s">
        <v>1148</v>
      </c>
    </row>
    <row r="11" spans="1:19" ht="360">
      <c r="A11" s="237">
        <v>6</v>
      </c>
      <c r="B11" s="237">
        <v>6</v>
      </c>
      <c r="C11" s="237">
        <v>1</v>
      </c>
      <c r="D11" s="237">
        <v>6</v>
      </c>
      <c r="E11" s="237" t="s">
        <v>1149</v>
      </c>
      <c r="F11" s="259" t="s">
        <v>1150</v>
      </c>
      <c r="G11" s="259" t="s">
        <v>1151</v>
      </c>
      <c r="H11" s="239" t="s">
        <v>1152</v>
      </c>
      <c r="I11" s="239" t="s">
        <v>1289</v>
      </c>
      <c r="J11" s="239" t="s">
        <v>1278</v>
      </c>
      <c r="K11" s="239" t="s">
        <v>1279</v>
      </c>
      <c r="L11" s="259" t="s">
        <v>1153</v>
      </c>
      <c r="M11" s="239" t="s">
        <v>1147</v>
      </c>
      <c r="N11" s="239" t="s">
        <v>568</v>
      </c>
      <c r="O11" s="260">
        <v>1238000</v>
      </c>
      <c r="P11" s="260">
        <v>912000</v>
      </c>
      <c r="Q11" s="260">
        <v>1238000</v>
      </c>
      <c r="R11" s="260">
        <v>912000</v>
      </c>
      <c r="S11" s="237" t="s">
        <v>1148</v>
      </c>
    </row>
    <row r="12" spans="1:19" ht="286.14999999999998" customHeight="1">
      <c r="A12" s="237">
        <v>7</v>
      </c>
      <c r="B12" s="237">
        <v>1</v>
      </c>
      <c r="C12" s="237">
        <v>1</v>
      </c>
      <c r="D12" s="237">
        <v>6</v>
      </c>
      <c r="E12" s="237" t="s">
        <v>1154</v>
      </c>
      <c r="F12" s="240" t="s">
        <v>1155</v>
      </c>
      <c r="G12" s="259" t="s">
        <v>1156</v>
      </c>
      <c r="H12" s="237" t="s">
        <v>1157</v>
      </c>
      <c r="I12" s="237" t="s">
        <v>1130</v>
      </c>
      <c r="J12" s="237">
        <v>2</v>
      </c>
      <c r="K12" s="237" t="s">
        <v>39</v>
      </c>
      <c r="L12" s="239" t="s">
        <v>1158</v>
      </c>
      <c r="M12" s="239" t="s">
        <v>1147</v>
      </c>
      <c r="N12" s="239" t="s">
        <v>568</v>
      </c>
      <c r="O12" s="260">
        <v>1049100</v>
      </c>
      <c r="P12" s="260">
        <v>1200000</v>
      </c>
      <c r="Q12" s="260">
        <v>1049100</v>
      </c>
      <c r="R12" s="260">
        <v>1200000</v>
      </c>
      <c r="S12" s="237" t="s">
        <v>1148</v>
      </c>
    </row>
    <row r="13" spans="1:19" ht="312" customHeight="1">
      <c r="A13" s="237">
        <v>8</v>
      </c>
      <c r="B13" s="237">
        <v>4</v>
      </c>
      <c r="C13" s="239" t="s">
        <v>68</v>
      </c>
      <c r="D13" s="237">
        <v>13</v>
      </c>
      <c r="E13" s="237" t="s">
        <v>1159</v>
      </c>
      <c r="F13" s="259" t="s">
        <v>1160</v>
      </c>
      <c r="G13" s="259" t="s">
        <v>1241</v>
      </c>
      <c r="H13" s="237" t="s">
        <v>1129</v>
      </c>
      <c r="I13" s="239" t="s">
        <v>1130</v>
      </c>
      <c r="J13" s="239">
        <v>15</v>
      </c>
      <c r="K13" s="239" t="s">
        <v>39</v>
      </c>
      <c r="L13" s="237" t="s">
        <v>1161</v>
      </c>
      <c r="M13" s="239" t="s">
        <v>1136</v>
      </c>
      <c r="N13" s="257" t="s">
        <v>216</v>
      </c>
      <c r="O13" s="260">
        <v>300000</v>
      </c>
      <c r="P13" s="260">
        <v>0</v>
      </c>
      <c r="Q13" s="260">
        <v>300000</v>
      </c>
      <c r="R13" s="260">
        <v>0</v>
      </c>
      <c r="S13" s="237" t="s">
        <v>1162</v>
      </c>
    </row>
    <row r="14" spans="1:19" ht="261" customHeight="1">
      <c r="A14" s="237">
        <v>9</v>
      </c>
      <c r="B14" s="237">
        <v>1</v>
      </c>
      <c r="C14" s="237">
        <v>3</v>
      </c>
      <c r="D14" s="237">
        <v>13</v>
      </c>
      <c r="E14" s="237" t="s">
        <v>1163</v>
      </c>
      <c r="F14" s="259" t="s">
        <v>1164</v>
      </c>
      <c r="G14" s="259" t="s">
        <v>1165</v>
      </c>
      <c r="H14" s="237" t="s">
        <v>1145</v>
      </c>
      <c r="I14" s="239" t="s">
        <v>1280</v>
      </c>
      <c r="J14" s="239" t="s">
        <v>1281</v>
      </c>
      <c r="K14" s="239" t="s">
        <v>1282</v>
      </c>
      <c r="L14" s="237" t="s">
        <v>1166</v>
      </c>
      <c r="M14" s="239" t="s">
        <v>1136</v>
      </c>
      <c r="N14" s="257" t="s">
        <v>216</v>
      </c>
      <c r="O14" s="260">
        <v>80000</v>
      </c>
      <c r="P14" s="260">
        <v>0</v>
      </c>
      <c r="Q14" s="260">
        <v>80000</v>
      </c>
      <c r="R14" s="260">
        <v>0</v>
      </c>
      <c r="S14" s="237" t="s">
        <v>1162</v>
      </c>
    </row>
    <row r="15" spans="1:19" ht="199.15" customHeight="1">
      <c r="A15" s="237">
        <v>10</v>
      </c>
      <c r="B15" s="237">
        <v>1</v>
      </c>
      <c r="C15" s="237">
        <v>1</v>
      </c>
      <c r="D15" s="237">
        <v>6</v>
      </c>
      <c r="E15" s="237" t="s">
        <v>1167</v>
      </c>
      <c r="F15" s="259" t="s">
        <v>1168</v>
      </c>
      <c r="G15" s="259" t="s">
        <v>1169</v>
      </c>
      <c r="H15" s="239" t="s">
        <v>1170</v>
      </c>
      <c r="I15" s="239" t="s">
        <v>1283</v>
      </c>
      <c r="J15" s="239" t="s">
        <v>1284</v>
      </c>
      <c r="K15" s="239" t="s">
        <v>1285</v>
      </c>
      <c r="L15" s="259" t="s">
        <v>1171</v>
      </c>
      <c r="M15" s="237" t="s">
        <v>662</v>
      </c>
      <c r="N15" s="239" t="s">
        <v>568</v>
      </c>
      <c r="O15" s="260">
        <v>282000</v>
      </c>
      <c r="P15" s="260">
        <v>282000</v>
      </c>
      <c r="Q15" s="260">
        <v>282000</v>
      </c>
      <c r="R15" s="260">
        <v>282000</v>
      </c>
      <c r="S15" s="237" t="s">
        <v>1172</v>
      </c>
    </row>
    <row r="16" spans="1:19" ht="409.15" customHeight="1">
      <c r="A16" s="237">
        <v>11</v>
      </c>
      <c r="B16" s="237">
        <v>1</v>
      </c>
      <c r="C16" s="237">
        <v>1</v>
      </c>
      <c r="D16" s="237">
        <v>6</v>
      </c>
      <c r="E16" s="237" t="s">
        <v>1173</v>
      </c>
      <c r="F16" s="259" t="s">
        <v>1174</v>
      </c>
      <c r="G16" s="259" t="s">
        <v>1175</v>
      </c>
      <c r="H16" s="237" t="s">
        <v>436</v>
      </c>
      <c r="I16" s="239" t="s">
        <v>1286</v>
      </c>
      <c r="J16" s="239" t="s">
        <v>1287</v>
      </c>
      <c r="K16" s="239" t="s">
        <v>1288</v>
      </c>
      <c r="L16" s="239" t="s">
        <v>1176</v>
      </c>
      <c r="M16" s="237" t="s">
        <v>437</v>
      </c>
      <c r="N16" s="257" t="s">
        <v>216</v>
      </c>
      <c r="O16" s="260">
        <v>62000</v>
      </c>
      <c r="P16" s="260">
        <v>0</v>
      </c>
      <c r="Q16" s="260">
        <v>62000</v>
      </c>
      <c r="R16" s="260">
        <v>0</v>
      </c>
      <c r="S16" s="237" t="s">
        <v>1172</v>
      </c>
    </row>
    <row r="17" spans="1:19" ht="377.65" customHeight="1">
      <c r="A17" s="237">
        <v>12</v>
      </c>
      <c r="B17" s="237">
        <v>1</v>
      </c>
      <c r="C17" s="237">
        <v>1</v>
      </c>
      <c r="D17" s="237">
        <v>6</v>
      </c>
      <c r="E17" s="237" t="s">
        <v>1177</v>
      </c>
      <c r="F17" s="239" t="s">
        <v>1178</v>
      </c>
      <c r="G17" s="259" t="s">
        <v>1179</v>
      </c>
      <c r="H17" s="239" t="s">
        <v>1180</v>
      </c>
      <c r="I17" s="239" t="s">
        <v>1181</v>
      </c>
      <c r="J17" s="239" t="s">
        <v>1182</v>
      </c>
      <c r="K17" s="239" t="s">
        <v>1183</v>
      </c>
      <c r="L17" s="237" t="s">
        <v>1184</v>
      </c>
      <c r="M17" s="239" t="s">
        <v>1136</v>
      </c>
      <c r="N17" s="257" t="s">
        <v>216</v>
      </c>
      <c r="O17" s="260">
        <v>260000</v>
      </c>
      <c r="P17" s="260">
        <v>0</v>
      </c>
      <c r="Q17" s="260">
        <v>260000</v>
      </c>
      <c r="R17" s="260">
        <v>0</v>
      </c>
      <c r="S17" s="237" t="s">
        <v>1185</v>
      </c>
    </row>
    <row r="18" spans="1:19" ht="271.14999999999998" customHeight="1">
      <c r="A18" s="237">
        <v>13</v>
      </c>
      <c r="B18" s="237">
        <v>1</v>
      </c>
      <c r="C18" s="237">
        <v>1</v>
      </c>
      <c r="D18" s="237">
        <v>6</v>
      </c>
      <c r="E18" s="237" t="s">
        <v>1186</v>
      </c>
      <c r="F18" s="259" t="s">
        <v>1187</v>
      </c>
      <c r="G18" s="259" t="s">
        <v>1188</v>
      </c>
      <c r="H18" s="237" t="s">
        <v>1189</v>
      </c>
      <c r="I18" s="239" t="s">
        <v>1190</v>
      </c>
      <c r="J18" s="239" t="s">
        <v>1191</v>
      </c>
      <c r="K18" s="239" t="s">
        <v>1192</v>
      </c>
      <c r="L18" s="239" t="s">
        <v>1193</v>
      </c>
      <c r="M18" s="239" t="s">
        <v>740</v>
      </c>
      <c r="N18" s="237" t="s">
        <v>344</v>
      </c>
      <c r="O18" s="260">
        <v>160000</v>
      </c>
      <c r="P18" s="260">
        <v>80000</v>
      </c>
      <c r="Q18" s="260">
        <v>160000</v>
      </c>
      <c r="R18" s="260">
        <v>80000</v>
      </c>
      <c r="S18" s="237" t="s">
        <v>1194</v>
      </c>
    </row>
    <row r="19" spans="1:19" ht="180.75" customHeight="1">
      <c r="A19" s="179">
        <v>14</v>
      </c>
      <c r="B19" s="179">
        <v>1</v>
      </c>
      <c r="C19" s="179">
        <v>1</v>
      </c>
      <c r="D19" s="179">
        <v>6</v>
      </c>
      <c r="E19" s="239" t="s">
        <v>1195</v>
      </c>
      <c r="F19" s="259" t="s">
        <v>1196</v>
      </c>
      <c r="G19" s="259" t="s">
        <v>1197</v>
      </c>
      <c r="H19" s="237" t="s">
        <v>1198</v>
      </c>
      <c r="I19" s="237" t="s">
        <v>1199</v>
      </c>
      <c r="J19" s="237">
        <v>1</v>
      </c>
      <c r="K19" s="237" t="s">
        <v>39</v>
      </c>
      <c r="L19" s="239" t="s">
        <v>1200</v>
      </c>
      <c r="M19" s="179" t="s">
        <v>494</v>
      </c>
      <c r="N19" s="257" t="s">
        <v>216</v>
      </c>
      <c r="O19" s="238">
        <v>22500</v>
      </c>
      <c r="P19" s="238">
        <v>0</v>
      </c>
      <c r="Q19" s="238">
        <v>22500</v>
      </c>
      <c r="R19" s="238">
        <v>0</v>
      </c>
      <c r="S19" s="237" t="s">
        <v>1194</v>
      </c>
    </row>
    <row r="20" spans="1:19" ht="130.9" customHeight="1">
      <c r="A20" s="179">
        <v>15</v>
      </c>
      <c r="B20" s="179">
        <v>1</v>
      </c>
      <c r="C20" s="179">
        <v>1</v>
      </c>
      <c r="D20" s="179">
        <v>6</v>
      </c>
      <c r="E20" s="237" t="s">
        <v>1201</v>
      </c>
      <c r="F20" s="259" t="s">
        <v>1202</v>
      </c>
      <c r="G20" s="240" t="s">
        <v>1203</v>
      </c>
      <c r="H20" s="237" t="s">
        <v>1198</v>
      </c>
      <c r="I20" s="237" t="s">
        <v>1199</v>
      </c>
      <c r="J20" s="237">
        <v>1</v>
      </c>
      <c r="K20" s="237" t="s">
        <v>39</v>
      </c>
      <c r="L20" s="237" t="s">
        <v>1204</v>
      </c>
      <c r="M20" s="179" t="s">
        <v>662</v>
      </c>
      <c r="N20" s="257" t="s">
        <v>216</v>
      </c>
      <c r="O20" s="238">
        <v>200000</v>
      </c>
      <c r="P20" s="238">
        <v>0</v>
      </c>
      <c r="Q20" s="238">
        <v>200000</v>
      </c>
      <c r="R20" s="238">
        <v>0</v>
      </c>
      <c r="S20" s="237" t="s">
        <v>1194</v>
      </c>
    </row>
    <row r="21" spans="1:19" ht="187.9" customHeight="1">
      <c r="A21" s="237">
        <v>16</v>
      </c>
      <c r="B21" s="237">
        <v>1</v>
      </c>
      <c r="C21" s="237">
        <v>1</v>
      </c>
      <c r="D21" s="237">
        <v>6</v>
      </c>
      <c r="E21" s="237" t="s">
        <v>1205</v>
      </c>
      <c r="F21" s="239" t="s">
        <v>1206</v>
      </c>
      <c r="G21" s="259" t="s">
        <v>1207</v>
      </c>
      <c r="H21" s="237" t="s">
        <v>1189</v>
      </c>
      <c r="I21" s="239" t="s">
        <v>1208</v>
      </c>
      <c r="J21" s="239" t="s">
        <v>1209</v>
      </c>
      <c r="K21" s="239" t="s">
        <v>1192</v>
      </c>
      <c r="L21" s="237" t="s">
        <v>1210</v>
      </c>
      <c r="M21" s="237" t="s">
        <v>662</v>
      </c>
      <c r="N21" s="257" t="s">
        <v>216</v>
      </c>
      <c r="O21" s="260">
        <v>116500</v>
      </c>
      <c r="P21" s="260">
        <v>0</v>
      </c>
      <c r="Q21" s="260">
        <v>116500</v>
      </c>
      <c r="R21" s="260">
        <v>0</v>
      </c>
      <c r="S21" s="237" t="s">
        <v>1194</v>
      </c>
    </row>
    <row r="22" spans="1:19" ht="152.65" customHeight="1">
      <c r="A22" s="179">
        <v>17</v>
      </c>
      <c r="B22" s="179">
        <v>1</v>
      </c>
      <c r="C22" s="179">
        <v>4</v>
      </c>
      <c r="D22" s="179">
        <v>2</v>
      </c>
      <c r="E22" s="179" t="s">
        <v>1211</v>
      </c>
      <c r="F22" s="259" t="s">
        <v>1212</v>
      </c>
      <c r="G22" s="259" t="s">
        <v>1213</v>
      </c>
      <c r="H22" s="18" t="s">
        <v>1214</v>
      </c>
      <c r="I22" s="18" t="s">
        <v>1215</v>
      </c>
      <c r="J22" s="18" t="s">
        <v>1216</v>
      </c>
      <c r="K22" s="239" t="s">
        <v>1282</v>
      </c>
      <c r="L22" s="261" t="s">
        <v>1217</v>
      </c>
      <c r="M22" s="18" t="s">
        <v>568</v>
      </c>
      <c r="N22" s="18" t="s">
        <v>568</v>
      </c>
      <c r="O22" s="262">
        <v>142000</v>
      </c>
      <c r="P22" s="262">
        <v>161000</v>
      </c>
      <c r="Q22" s="262">
        <v>142000</v>
      </c>
      <c r="R22" s="262">
        <v>161000</v>
      </c>
      <c r="S22" s="237" t="s">
        <v>1194</v>
      </c>
    </row>
    <row r="23" spans="1:19" ht="330">
      <c r="A23" s="179">
        <v>18</v>
      </c>
      <c r="B23" s="179">
        <v>1</v>
      </c>
      <c r="C23" s="179">
        <v>2</v>
      </c>
      <c r="D23" s="179">
        <v>12</v>
      </c>
      <c r="E23" s="237" t="s">
        <v>1218</v>
      </c>
      <c r="F23" s="259" t="s">
        <v>1219</v>
      </c>
      <c r="G23" s="259" t="s">
        <v>1220</v>
      </c>
      <c r="H23" s="179" t="s">
        <v>1221</v>
      </c>
      <c r="I23" s="237" t="s">
        <v>1130</v>
      </c>
      <c r="J23" s="179">
        <v>1</v>
      </c>
      <c r="K23" s="179" t="s">
        <v>39</v>
      </c>
      <c r="L23" s="263" t="s">
        <v>1222</v>
      </c>
      <c r="M23" s="18" t="s">
        <v>1136</v>
      </c>
      <c r="N23" s="264" t="s">
        <v>216</v>
      </c>
      <c r="O23" s="262">
        <v>230000</v>
      </c>
      <c r="P23" s="262">
        <v>0</v>
      </c>
      <c r="Q23" s="262">
        <v>230000</v>
      </c>
      <c r="R23" s="262">
        <v>0</v>
      </c>
      <c r="S23" s="261" t="s">
        <v>1223</v>
      </c>
    </row>
    <row r="24" spans="1:19" ht="390.4" customHeight="1">
      <c r="A24" s="179">
        <v>19</v>
      </c>
      <c r="B24" s="179">
        <v>1</v>
      </c>
      <c r="C24" s="179">
        <v>1</v>
      </c>
      <c r="D24" s="179">
        <v>6</v>
      </c>
      <c r="E24" s="265" t="s">
        <v>1224</v>
      </c>
      <c r="F24" s="239" t="s">
        <v>1225</v>
      </c>
      <c r="G24" s="259" t="s">
        <v>1226</v>
      </c>
      <c r="H24" s="239" t="s">
        <v>1227</v>
      </c>
      <c r="I24" s="239" t="s">
        <v>1228</v>
      </c>
      <c r="J24" s="239" t="s">
        <v>1229</v>
      </c>
      <c r="K24" s="239" t="s">
        <v>1230</v>
      </c>
      <c r="L24" s="239" t="s">
        <v>1231</v>
      </c>
      <c r="M24" s="265" t="s">
        <v>740</v>
      </c>
      <c r="N24" s="266" t="s">
        <v>216</v>
      </c>
      <c r="O24" s="238">
        <v>1288000</v>
      </c>
      <c r="P24" s="238">
        <v>0</v>
      </c>
      <c r="Q24" s="238">
        <v>1288000</v>
      </c>
      <c r="R24" s="238">
        <v>0</v>
      </c>
      <c r="S24" s="237" t="s">
        <v>1232</v>
      </c>
    </row>
    <row r="25" spans="1:19" ht="270">
      <c r="A25" s="179">
        <v>20</v>
      </c>
      <c r="B25" s="179">
        <v>1</v>
      </c>
      <c r="C25" s="179">
        <v>1</v>
      </c>
      <c r="D25" s="179">
        <v>6</v>
      </c>
      <c r="E25" s="239" t="s">
        <v>1233</v>
      </c>
      <c r="F25" s="259" t="s">
        <v>1234</v>
      </c>
      <c r="G25" s="259" t="s">
        <v>1235</v>
      </c>
      <c r="H25" s="239" t="s">
        <v>1236</v>
      </c>
      <c r="I25" s="239" t="s">
        <v>1237</v>
      </c>
      <c r="J25" s="239" t="s">
        <v>1238</v>
      </c>
      <c r="K25" s="239" t="s">
        <v>1239</v>
      </c>
      <c r="L25" s="239" t="s">
        <v>1240</v>
      </c>
      <c r="M25" s="265" t="s">
        <v>1147</v>
      </c>
      <c r="N25" s="266" t="s">
        <v>216</v>
      </c>
      <c r="O25" s="238">
        <v>25000</v>
      </c>
      <c r="P25" s="238">
        <v>0</v>
      </c>
      <c r="Q25" s="238">
        <v>25000</v>
      </c>
      <c r="R25" s="238">
        <v>0</v>
      </c>
      <c r="S25" s="237" t="s">
        <v>1137</v>
      </c>
    </row>
    <row r="26" spans="1:19" ht="27.4" customHeight="1">
      <c r="A26" s="272"/>
      <c r="B26" s="273"/>
      <c r="C26" s="273"/>
      <c r="D26" s="273"/>
      <c r="E26" s="273"/>
      <c r="F26" s="273"/>
      <c r="G26" s="273"/>
      <c r="H26" s="273"/>
      <c r="I26" s="273"/>
      <c r="J26" s="273"/>
      <c r="K26" s="273"/>
      <c r="L26" s="273"/>
      <c r="M26" s="273"/>
      <c r="N26" s="273"/>
      <c r="O26" s="274"/>
      <c r="P26" s="274"/>
      <c r="Q26" s="274"/>
      <c r="R26" s="274"/>
      <c r="S26" s="274"/>
    </row>
    <row r="27" spans="1:19">
      <c r="O27" s="990"/>
      <c r="P27" s="991" t="s">
        <v>30</v>
      </c>
      <c r="Q27" s="991"/>
      <c r="R27" s="991"/>
      <c r="S27" s="992"/>
    </row>
    <row r="28" spans="1:19">
      <c r="O28" s="990"/>
      <c r="P28" s="991" t="s">
        <v>31</v>
      </c>
      <c r="Q28" s="991" t="s">
        <v>32</v>
      </c>
      <c r="R28" s="991"/>
      <c r="S28" s="992"/>
    </row>
    <row r="29" spans="1:19">
      <c r="O29" s="990"/>
      <c r="P29" s="991"/>
      <c r="Q29" s="268">
        <v>2024</v>
      </c>
      <c r="R29" s="268">
        <v>2025</v>
      </c>
      <c r="S29" s="992"/>
    </row>
    <row r="30" spans="1:19">
      <c r="O30" s="275" t="s">
        <v>101</v>
      </c>
      <c r="P30" s="236">
        <v>20</v>
      </c>
      <c r="Q30" s="267">
        <f>Q6+Q7+Q8+Q9+Q10+Q11+Q12+Q13+Q14+Q15+Q16+Q17+Q18+Q19+Q20+Q21+Q22+Q23+Q24+Q25</f>
        <v>6801100</v>
      </c>
      <c r="R30" s="267">
        <f>R6+R7+R8+R9+R10+R11+R12+R13+R14+R15+R16+R17+R18+R19+R20+R21+R22+R23+R24+R25</f>
        <v>3367500</v>
      </c>
      <c r="S30" s="247"/>
    </row>
  </sheetData>
  <mergeCells count="20">
    <mergeCell ref="O27:O29"/>
    <mergeCell ref="P27:R27"/>
    <mergeCell ref="S27:S29"/>
    <mergeCell ref="P28:P29"/>
    <mergeCell ref="Q28:R28"/>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A0E5B-42EC-48BE-A6B9-C02F04C9DC15}">
  <sheetPr>
    <pageSetUpPr fitToPage="1"/>
  </sheetPr>
  <dimension ref="A1:S96"/>
  <sheetViews>
    <sheetView view="pageBreakPreview" topLeftCell="A5" zoomScale="67" zoomScaleNormal="70" zoomScaleSheetLayoutView="67" workbookViewId="0">
      <selection activeCell="R91" sqref="Q6:R92"/>
    </sheetView>
  </sheetViews>
  <sheetFormatPr defaultColWidth="9.140625" defaultRowHeight="15"/>
  <cols>
    <col min="1" max="1" width="5.28515625" style="1" customWidth="1"/>
    <col min="2" max="2" width="12.5703125" bestFit="1" customWidth="1"/>
    <col min="5" max="5" width="27" customWidth="1"/>
    <col min="6" max="6" width="54.42578125" customWidth="1"/>
    <col min="7" max="7" width="63.7109375" customWidth="1"/>
    <col min="8" max="8" width="28.28515625" customWidth="1"/>
    <col min="9" max="9" width="20.85546875" customWidth="1"/>
    <col min="10" max="10" width="19" customWidth="1"/>
    <col min="11" max="11" width="16.85546875" customWidth="1"/>
    <col min="12" max="12" width="25.140625" customWidth="1"/>
    <col min="15" max="15" width="16.28515625" customWidth="1"/>
    <col min="16" max="16" width="15.85546875" customWidth="1"/>
    <col min="17" max="17" width="13.5703125" bestFit="1" customWidth="1"/>
    <col min="18" max="18" width="19.7109375" customWidth="1"/>
    <col min="19" max="19" width="18.28515625" customWidth="1"/>
    <col min="21" max="21" width="10.5703125" bestFit="1" customWidth="1"/>
  </cols>
  <sheetData>
    <row r="1" spans="1:19" ht="18.75">
      <c r="A1" s="101" t="s">
        <v>1300</v>
      </c>
      <c r="E1" s="51"/>
      <c r="F1" s="51"/>
      <c r="L1" s="1"/>
      <c r="O1" s="2"/>
      <c r="P1" s="3"/>
      <c r="Q1" s="2"/>
      <c r="R1" s="2"/>
    </row>
    <row r="2" spans="1:19">
      <c r="A2" s="52"/>
      <c r="E2" s="51"/>
      <c r="F2" s="51"/>
      <c r="L2" s="708"/>
      <c r="M2" s="708"/>
      <c r="N2" s="708"/>
      <c r="O2" s="708"/>
      <c r="P2" s="708"/>
      <c r="Q2" s="708"/>
      <c r="R2" s="708"/>
      <c r="S2" s="708"/>
    </row>
    <row r="3" spans="1:19" ht="45.75" customHeight="1">
      <c r="A3" s="594" t="s">
        <v>0</v>
      </c>
      <c r="B3" s="600" t="s">
        <v>1</v>
      </c>
      <c r="C3" s="600" t="s">
        <v>2</v>
      </c>
      <c r="D3" s="600" t="s">
        <v>3</v>
      </c>
      <c r="E3" s="598" t="s">
        <v>4</v>
      </c>
      <c r="F3" s="598" t="s">
        <v>33</v>
      </c>
      <c r="G3" s="594" t="s">
        <v>34</v>
      </c>
      <c r="H3" s="600" t="s">
        <v>5</v>
      </c>
      <c r="I3" s="602" t="s">
        <v>6</v>
      </c>
      <c r="J3" s="602"/>
      <c r="K3" s="602"/>
      <c r="L3" s="594" t="s">
        <v>7</v>
      </c>
      <c r="M3" s="603" t="s">
        <v>8</v>
      </c>
      <c r="N3" s="604"/>
      <c r="O3" s="605" t="s">
        <v>9</v>
      </c>
      <c r="P3" s="605"/>
      <c r="Q3" s="605" t="s">
        <v>10</v>
      </c>
      <c r="R3" s="605"/>
      <c r="S3" s="594" t="s">
        <v>11</v>
      </c>
    </row>
    <row r="4" spans="1:19">
      <c r="A4" s="595"/>
      <c r="B4" s="601"/>
      <c r="C4" s="601"/>
      <c r="D4" s="601"/>
      <c r="E4" s="599"/>
      <c r="F4" s="599"/>
      <c r="G4" s="595"/>
      <c r="H4" s="601"/>
      <c r="I4" s="10" t="s">
        <v>37</v>
      </c>
      <c r="J4" s="10" t="s">
        <v>35</v>
      </c>
      <c r="K4" s="10" t="s">
        <v>70</v>
      </c>
      <c r="L4" s="595"/>
      <c r="M4" s="12">
        <v>2024</v>
      </c>
      <c r="N4" s="12">
        <v>2025</v>
      </c>
      <c r="O4" s="4">
        <v>2024</v>
      </c>
      <c r="P4" s="4">
        <v>2025</v>
      </c>
      <c r="Q4" s="4">
        <v>2024</v>
      </c>
      <c r="R4" s="4">
        <v>2025</v>
      </c>
      <c r="S4" s="595"/>
    </row>
    <row r="5" spans="1:19">
      <c r="A5" s="9" t="s">
        <v>12</v>
      </c>
      <c r="B5" s="10" t="s">
        <v>13</v>
      </c>
      <c r="C5" s="10" t="s">
        <v>14</v>
      </c>
      <c r="D5" s="10" t="s">
        <v>15</v>
      </c>
      <c r="E5" s="11" t="s">
        <v>16</v>
      </c>
      <c r="F5" s="11" t="s">
        <v>17</v>
      </c>
      <c r="G5" s="9" t="s">
        <v>18</v>
      </c>
      <c r="H5" s="9" t="s">
        <v>19</v>
      </c>
      <c r="I5" s="10" t="s">
        <v>20</v>
      </c>
      <c r="J5" s="10" t="s">
        <v>21</v>
      </c>
      <c r="K5" s="10" t="s">
        <v>22</v>
      </c>
      <c r="L5" s="9" t="s">
        <v>23</v>
      </c>
      <c r="M5" s="12" t="s">
        <v>24</v>
      </c>
      <c r="N5" s="12" t="s">
        <v>25</v>
      </c>
      <c r="O5" s="8" t="s">
        <v>26</v>
      </c>
      <c r="P5" s="8" t="s">
        <v>27</v>
      </c>
      <c r="Q5" s="8" t="s">
        <v>36</v>
      </c>
      <c r="R5" s="8" t="s">
        <v>28</v>
      </c>
      <c r="S5" s="9" t="s">
        <v>29</v>
      </c>
    </row>
    <row r="6" spans="1:19" s="180" customFormat="1" ht="35.25" customHeight="1">
      <c r="A6" s="988" t="s">
        <v>200</v>
      </c>
      <c r="B6" s="988">
        <v>2</v>
      </c>
      <c r="C6" s="988">
        <v>4</v>
      </c>
      <c r="D6" s="988">
        <v>6</v>
      </c>
      <c r="E6" s="1043" t="s">
        <v>805</v>
      </c>
      <c r="F6" s="1043" t="s">
        <v>806</v>
      </c>
      <c r="G6" s="1044" t="s">
        <v>807</v>
      </c>
      <c r="H6" s="1043" t="s">
        <v>172</v>
      </c>
      <c r="I6" s="179" t="s">
        <v>318</v>
      </c>
      <c r="J6" s="179">
        <v>1</v>
      </c>
      <c r="K6" s="179" t="s">
        <v>57</v>
      </c>
      <c r="L6" s="1043" t="s">
        <v>808</v>
      </c>
      <c r="M6" s="988" t="s">
        <v>313</v>
      </c>
      <c r="N6" s="988" t="s">
        <v>63</v>
      </c>
      <c r="O6" s="1045">
        <v>300000</v>
      </c>
      <c r="P6" s="1045">
        <v>70000</v>
      </c>
      <c r="Q6" s="1045">
        <v>300000</v>
      </c>
      <c r="R6" s="1045">
        <v>70000</v>
      </c>
      <c r="S6" s="1043" t="s">
        <v>809</v>
      </c>
    </row>
    <row r="7" spans="1:19" s="180" customFormat="1" ht="36" customHeight="1">
      <c r="A7" s="988"/>
      <c r="B7" s="988"/>
      <c r="C7" s="988"/>
      <c r="D7" s="988"/>
      <c r="E7" s="1043"/>
      <c r="F7" s="1043"/>
      <c r="G7" s="1043"/>
      <c r="H7" s="1043"/>
      <c r="I7" s="179" t="s">
        <v>331</v>
      </c>
      <c r="J7" s="179">
        <v>25</v>
      </c>
      <c r="K7" s="179" t="s">
        <v>45</v>
      </c>
      <c r="L7" s="1043"/>
      <c r="M7" s="988"/>
      <c r="N7" s="988"/>
      <c r="O7" s="1045"/>
      <c r="P7" s="1045"/>
      <c r="Q7" s="988"/>
      <c r="R7" s="1045"/>
      <c r="S7" s="1043"/>
    </row>
    <row r="8" spans="1:19" s="180" customFormat="1" ht="36" customHeight="1">
      <c r="A8" s="988"/>
      <c r="B8" s="988"/>
      <c r="C8" s="988"/>
      <c r="D8" s="988"/>
      <c r="E8" s="1043"/>
      <c r="F8" s="1043"/>
      <c r="G8" s="1043"/>
      <c r="H8" s="1043" t="s">
        <v>58</v>
      </c>
      <c r="I8" s="179" t="s">
        <v>59</v>
      </c>
      <c r="J8" s="179">
        <v>2</v>
      </c>
      <c r="K8" s="179" t="s">
        <v>57</v>
      </c>
      <c r="L8" s="1043"/>
      <c r="M8" s="988"/>
      <c r="N8" s="988"/>
      <c r="O8" s="1045"/>
      <c r="P8" s="1045"/>
      <c r="Q8" s="988"/>
      <c r="R8" s="1045"/>
      <c r="S8" s="1043"/>
    </row>
    <row r="9" spans="1:19" s="180" customFormat="1" ht="34.5" customHeight="1">
      <c r="A9" s="988"/>
      <c r="B9" s="988"/>
      <c r="C9" s="988"/>
      <c r="D9" s="988"/>
      <c r="E9" s="1043"/>
      <c r="F9" s="1043"/>
      <c r="G9" s="1043"/>
      <c r="H9" s="1043"/>
      <c r="I9" s="179" t="s">
        <v>72</v>
      </c>
      <c r="J9" s="179">
        <v>60</v>
      </c>
      <c r="K9" s="179" t="s">
        <v>45</v>
      </c>
      <c r="L9" s="1043"/>
      <c r="M9" s="988"/>
      <c r="N9" s="988"/>
      <c r="O9" s="1045"/>
      <c r="P9" s="1045"/>
      <c r="Q9" s="988"/>
      <c r="R9" s="1045"/>
      <c r="S9" s="1043"/>
    </row>
    <row r="10" spans="1:19" s="180" customFormat="1" ht="34.5" customHeight="1">
      <c r="A10" s="988"/>
      <c r="B10" s="988"/>
      <c r="C10" s="988"/>
      <c r="D10" s="988"/>
      <c r="E10" s="1043"/>
      <c r="F10" s="1043"/>
      <c r="G10" s="1043"/>
      <c r="H10" s="1043" t="s">
        <v>810</v>
      </c>
      <c r="I10" s="179" t="s">
        <v>811</v>
      </c>
      <c r="J10" s="179">
        <v>1</v>
      </c>
      <c r="K10" s="179" t="s">
        <v>57</v>
      </c>
      <c r="L10" s="1043"/>
      <c r="M10" s="988"/>
      <c r="N10" s="988"/>
      <c r="O10" s="1045"/>
      <c r="P10" s="1045"/>
      <c r="Q10" s="988"/>
      <c r="R10" s="1045"/>
      <c r="S10" s="1043"/>
    </row>
    <row r="11" spans="1:19" s="180" customFormat="1" ht="35.25" customHeight="1">
      <c r="A11" s="988"/>
      <c r="B11" s="988"/>
      <c r="C11" s="988"/>
      <c r="D11" s="988"/>
      <c r="E11" s="1043"/>
      <c r="F11" s="1043"/>
      <c r="G11" s="1043"/>
      <c r="H11" s="1043"/>
      <c r="I11" s="179" t="s">
        <v>314</v>
      </c>
      <c r="J11" s="179">
        <v>2000</v>
      </c>
      <c r="K11" s="179" t="s">
        <v>57</v>
      </c>
      <c r="L11" s="1043"/>
      <c r="M11" s="988"/>
      <c r="N11" s="988"/>
      <c r="O11" s="1045"/>
      <c r="P11" s="1045"/>
      <c r="Q11" s="988"/>
      <c r="R11" s="1045"/>
      <c r="S11" s="1043"/>
    </row>
    <row r="12" spans="1:19" s="102" customFormat="1" ht="39" customHeight="1">
      <c r="A12" s="739" t="s">
        <v>320</v>
      </c>
      <c r="B12" s="999">
        <v>4</v>
      </c>
      <c r="C12" s="999">
        <v>2</v>
      </c>
      <c r="D12" s="659">
        <v>6</v>
      </c>
      <c r="E12" s="659" t="s">
        <v>812</v>
      </c>
      <c r="F12" s="999" t="s">
        <v>813</v>
      </c>
      <c r="G12" s="999" t="s">
        <v>814</v>
      </c>
      <c r="H12" s="739" t="s">
        <v>810</v>
      </c>
      <c r="I12" s="7" t="s">
        <v>810</v>
      </c>
      <c r="J12" s="13">
        <v>4</v>
      </c>
      <c r="K12" s="13" t="s">
        <v>57</v>
      </c>
      <c r="L12" s="659" t="s">
        <v>815</v>
      </c>
      <c r="M12" s="659" t="s">
        <v>313</v>
      </c>
      <c r="N12" s="659" t="s">
        <v>63</v>
      </c>
      <c r="O12" s="792">
        <v>265000</v>
      </c>
      <c r="P12" s="792">
        <v>40000</v>
      </c>
      <c r="Q12" s="792">
        <v>265000</v>
      </c>
      <c r="R12" s="792">
        <v>40000</v>
      </c>
      <c r="S12" s="659" t="s">
        <v>816</v>
      </c>
    </row>
    <row r="13" spans="1:19" s="102" customFormat="1" ht="41.25" customHeight="1">
      <c r="A13" s="739"/>
      <c r="B13" s="999"/>
      <c r="C13" s="999"/>
      <c r="D13" s="659"/>
      <c r="E13" s="659"/>
      <c r="F13" s="1042"/>
      <c r="G13" s="999"/>
      <c r="H13" s="739"/>
      <c r="I13" s="7" t="s">
        <v>314</v>
      </c>
      <c r="J13" s="13">
        <v>12000</v>
      </c>
      <c r="K13" s="13" t="s">
        <v>817</v>
      </c>
      <c r="L13" s="659"/>
      <c r="M13" s="659"/>
      <c r="N13" s="659"/>
      <c r="O13" s="792"/>
      <c r="P13" s="792"/>
      <c r="Q13" s="792"/>
      <c r="R13" s="792"/>
      <c r="S13" s="659"/>
    </row>
    <row r="14" spans="1:19" s="102" customFormat="1" ht="42" customHeight="1">
      <c r="A14" s="739"/>
      <c r="B14" s="999"/>
      <c r="C14" s="999"/>
      <c r="D14" s="659"/>
      <c r="E14" s="659"/>
      <c r="F14" s="1042"/>
      <c r="G14" s="999"/>
      <c r="H14" s="659" t="s">
        <v>58</v>
      </c>
      <c r="I14" s="7" t="s">
        <v>58</v>
      </c>
      <c r="J14" s="7">
        <v>4</v>
      </c>
      <c r="K14" s="13" t="s">
        <v>57</v>
      </c>
      <c r="L14" s="659"/>
      <c r="M14" s="659"/>
      <c r="N14" s="659"/>
      <c r="O14" s="792"/>
      <c r="P14" s="792"/>
      <c r="Q14" s="792"/>
      <c r="R14" s="792"/>
      <c r="S14" s="659"/>
    </row>
    <row r="15" spans="1:19" s="102" customFormat="1" ht="41.25" customHeight="1">
      <c r="A15" s="739"/>
      <c r="B15" s="999"/>
      <c r="C15" s="999"/>
      <c r="D15" s="659"/>
      <c r="E15" s="659"/>
      <c r="F15" s="1042"/>
      <c r="G15" s="999"/>
      <c r="H15" s="659"/>
      <c r="I15" s="7" t="s">
        <v>818</v>
      </c>
      <c r="J15" s="7">
        <v>135</v>
      </c>
      <c r="K15" s="7" t="s">
        <v>45</v>
      </c>
      <c r="L15" s="659"/>
      <c r="M15" s="659"/>
      <c r="N15" s="659"/>
      <c r="O15" s="792"/>
      <c r="P15" s="792"/>
      <c r="Q15" s="792"/>
      <c r="R15" s="792"/>
      <c r="S15" s="659"/>
    </row>
    <row r="16" spans="1:19" ht="35.25" customHeight="1">
      <c r="A16" s="640" t="s">
        <v>217</v>
      </c>
      <c r="B16" s="640">
        <v>6</v>
      </c>
      <c r="C16" s="640">
        <v>2</v>
      </c>
      <c r="D16" s="640">
        <v>12</v>
      </c>
      <c r="E16" s="640" t="s">
        <v>819</v>
      </c>
      <c r="F16" s="640" t="s">
        <v>820</v>
      </c>
      <c r="G16" s="640" t="s">
        <v>821</v>
      </c>
      <c r="H16" s="640" t="s">
        <v>822</v>
      </c>
      <c r="I16" s="93" t="s">
        <v>43</v>
      </c>
      <c r="J16" s="93">
        <v>1</v>
      </c>
      <c r="K16" s="93" t="s">
        <v>57</v>
      </c>
      <c r="L16" s="640" t="s">
        <v>823</v>
      </c>
      <c r="M16" s="640" t="s">
        <v>41</v>
      </c>
      <c r="N16" s="640"/>
      <c r="O16" s="865">
        <v>420000</v>
      </c>
      <c r="P16" s="865" t="s">
        <v>216</v>
      </c>
      <c r="Q16" s="865">
        <v>420000</v>
      </c>
      <c r="R16" s="865"/>
      <c r="S16" s="640" t="s">
        <v>816</v>
      </c>
    </row>
    <row r="17" spans="1:19" ht="38.25" customHeight="1">
      <c r="A17" s="640"/>
      <c r="B17" s="640"/>
      <c r="C17" s="640"/>
      <c r="D17" s="640"/>
      <c r="E17" s="640"/>
      <c r="F17" s="640"/>
      <c r="G17" s="640"/>
      <c r="H17" s="640"/>
      <c r="I17" s="35" t="s">
        <v>824</v>
      </c>
      <c r="J17" s="35">
        <v>1</v>
      </c>
      <c r="K17" s="93" t="s">
        <v>57</v>
      </c>
      <c r="L17" s="640"/>
      <c r="M17" s="640"/>
      <c r="N17" s="640"/>
      <c r="O17" s="865"/>
      <c r="P17" s="865"/>
      <c r="Q17" s="865"/>
      <c r="R17" s="865"/>
      <c r="S17" s="640"/>
    </row>
    <row r="18" spans="1:19" ht="39" customHeight="1">
      <c r="A18" s="640"/>
      <c r="B18" s="640"/>
      <c r="C18" s="640"/>
      <c r="D18" s="640"/>
      <c r="E18" s="640"/>
      <c r="F18" s="640"/>
      <c r="G18" s="640"/>
      <c r="H18" s="640"/>
      <c r="I18" s="35" t="s">
        <v>810</v>
      </c>
      <c r="J18" s="35">
        <v>1</v>
      </c>
      <c r="K18" s="93" t="s">
        <v>57</v>
      </c>
      <c r="L18" s="640"/>
      <c r="M18" s="640"/>
      <c r="N18" s="640"/>
      <c r="O18" s="865"/>
      <c r="P18" s="865"/>
      <c r="Q18" s="865"/>
      <c r="R18" s="865"/>
      <c r="S18" s="640"/>
    </row>
    <row r="19" spans="1:19" ht="36" customHeight="1">
      <c r="A19" s="640"/>
      <c r="B19" s="640"/>
      <c r="C19" s="640"/>
      <c r="D19" s="640"/>
      <c r="E19" s="640"/>
      <c r="F19" s="640"/>
      <c r="G19" s="640"/>
      <c r="H19" s="640"/>
      <c r="I19" s="35" t="s">
        <v>825</v>
      </c>
      <c r="J19" s="35">
        <v>1</v>
      </c>
      <c r="K19" s="93" t="s">
        <v>57</v>
      </c>
      <c r="L19" s="640"/>
      <c r="M19" s="640"/>
      <c r="N19" s="640"/>
      <c r="O19" s="865"/>
      <c r="P19" s="865"/>
      <c r="Q19" s="865"/>
      <c r="R19" s="865"/>
      <c r="S19" s="640"/>
    </row>
    <row r="20" spans="1:19" ht="34.5" customHeight="1">
      <c r="A20" s="640"/>
      <c r="B20" s="640"/>
      <c r="C20" s="640"/>
      <c r="D20" s="640"/>
      <c r="E20" s="640"/>
      <c r="F20" s="640"/>
      <c r="G20" s="640"/>
      <c r="H20" s="640"/>
      <c r="I20" s="133" t="s">
        <v>176</v>
      </c>
      <c r="J20" s="35">
        <v>1</v>
      </c>
      <c r="K20" s="93" t="s">
        <v>57</v>
      </c>
      <c r="L20" s="640"/>
      <c r="M20" s="640"/>
      <c r="N20" s="640"/>
      <c r="O20" s="865"/>
      <c r="P20" s="865"/>
      <c r="Q20" s="865"/>
      <c r="R20" s="865"/>
      <c r="S20" s="640"/>
    </row>
    <row r="21" spans="1:19" ht="38.25" customHeight="1">
      <c r="A21" s="640"/>
      <c r="B21" s="640"/>
      <c r="C21" s="640"/>
      <c r="D21" s="640"/>
      <c r="E21" s="640"/>
      <c r="F21" s="640"/>
      <c r="G21" s="640"/>
      <c r="H21" s="640"/>
      <c r="I21" s="35" t="s">
        <v>818</v>
      </c>
      <c r="J21" s="35">
        <v>50</v>
      </c>
      <c r="K21" s="93" t="s">
        <v>57</v>
      </c>
      <c r="L21" s="640"/>
      <c r="M21" s="640"/>
      <c r="N21" s="640"/>
      <c r="O21" s="865"/>
      <c r="P21" s="865"/>
      <c r="Q21" s="865"/>
      <c r="R21" s="865"/>
      <c r="S21" s="640"/>
    </row>
    <row r="22" spans="1:19" s="102" customFormat="1" ht="48.75" customHeight="1">
      <c r="A22" s="1032" t="s">
        <v>223</v>
      </c>
      <c r="B22" s="1032">
        <v>6</v>
      </c>
      <c r="C22" s="1032">
        <v>1</v>
      </c>
      <c r="D22" s="1032">
        <v>6</v>
      </c>
      <c r="E22" s="1032" t="s">
        <v>826</v>
      </c>
      <c r="F22" s="1032" t="s">
        <v>827</v>
      </c>
      <c r="G22" s="1032" t="s">
        <v>828</v>
      </c>
      <c r="H22" s="1032" t="s">
        <v>829</v>
      </c>
      <c r="I22" s="181" t="s">
        <v>323</v>
      </c>
      <c r="J22" s="181">
        <v>3</v>
      </c>
      <c r="K22" s="182" t="s">
        <v>57</v>
      </c>
      <c r="L22" s="1032" t="s">
        <v>830</v>
      </c>
      <c r="M22" s="1032" t="s">
        <v>41</v>
      </c>
      <c r="N22" s="1032" t="s">
        <v>63</v>
      </c>
      <c r="O22" s="1034">
        <v>280000</v>
      </c>
      <c r="P22" s="1034">
        <v>50000</v>
      </c>
      <c r="Q22" s="1034">
        <v>280000</v>
      </c>
      <c r="R22" s="1034">
        <v>50000</v>
      </c>
      <c r="S22" s="1032" t="s">
        <v>831</v>
      </c>
    </row>
    <row r="23" spans="1:19" ht="43.5" customHeight="1">
      <c r="A23" s="1033"/>
      <c r="B23" s="1033"/>
      <c r="C23" s="1033"/>
      <c r="D23" s="1033"/>
      <c r="E23" s="1033"/>
      <c r="F23" s="1033"/>
      <c r="G23" s="1033"/>
      <c r="H23" s="1033"/>
      <c r="I23" s="181" t="s">
        <v>818</v>
      </c>
      <c r="J23" s="181">
        <v>60</v>
      </c>
      <c r="K23" s="182" t="s">
        <v>57</v>
      </c>
      <c r="L23" s="1033"/>
      <c r="M23" s="1033"/>
      <c r="N23" s="1033"/>
      <c r="O23" s="1035"/>
      <c r="P23" s="1035"/>
      <c r="Q23" s="1035"/>
      <c r="R23" s="1035"/>
      <c r="S23" s="1033"/>
    </row>
    <row r="24" spans="1:19" ht="42" customHeight="1">
      <c r="A24" s="1033"/>
      <c r="B24" s="1033"/>
      <c r="C24" s="1033"/>
      <c r="D24" s="1033"/>
      <c r="E24" s="1033"/>
      <c r="F24" s="1033"/>
      <c r="G24" s="1033"/>
      <c r="H24" s="1033"/>
      <c r="I24" s="181" t="s">
        <v>832</v>
      </c>
      <c r="J24" s="182">
        <v>1</v>
      </c>
      <c r="K24" s="182" t="s">
        <v>57</v>
      </c>
      <c r="L24" s="1033"/>
      <c r="M24" s="1033"/>
      <c r="N24" s="1033"/>
      <c r="O24" s="1035"/>
      <c r="P24" s="1035"/>
      <c r="Q24" s="1035"/>
      <c r="R24" s="1035"/>
      <c r="S24" s="1033"/>
    </row>
    <row r="25" spans="1:19" ht="42.75" customHeight="1">
      <c r="A25" s="1041"/>
      <c r="B25" s="1041"/>
      <c r="C25" s="1041"/>
      <c r="D25" s="1041"/>
      <c r="E25" s="1041"/>
      <c r="F25" s="1041"/>
      <c r="G25" s="1041"/>
      <c r="H25" s="1041"/>
      <c r="I25" s="182" t="s">
        <v>818</v>
      </c>
      <c r="J25" s="182">
        <v>25</v>
      </c>
      <c r="K25" s="182" t="s">
        <v>57</v>
      </c>
      <c r="L25" s="1041"/>
      <c r="M25" s="1041"/>
      <c r="N25" s="1041"/>
      <c r="O25" s="1040"/>
      <c r="P25" s="1040"/>
      <c r="Q25" s="1040"/>
      <c r="R25" s="1040"/>
      <c r="S25" s="1041"/>
    </row>
    <row r="26" spans="1:19" ht="35.25" customHeight="1">
      <c r="A26" s="1032" t="s">
        <v>233</v>
      </c>
      <c r="B26" s="1032">
        <v>1</v>
      </c>
      <c r="C26" s="1032">
        <v>1</v>
      </c>
      <c r="D26" s="1032">
        <v>6</v>
      </c>
      <c r="E26" s="1032" t="s">
        <v>833</v>
      </c>
      <c r="F26" s="1032" t="s">
        <v>834</v>
      </c>
      <c r="G26" s="1032" t="s">
        <v>835</v>
      </c>
      <c r="H26" s="1032" t="s">
        <v>836</v>
      </c>
      <c r="I26" s="1036" t="s">
        <v>323</v>
      </c>
      <c r="J26" s="1036">
        <v>1</v>
      </c>
      <c r="K26" s="1038" t="s">
        <v>57</v>
      </c>
      <c r="L26" s="1032" t="s">
        <v>830</v>
      </c>
      <c r="M26" s="1032" t="s">
        <v>41</v>
      </c>
      <c r="N26" s="1032" t="s">
        <v>63</v>
      </c>
      <c r="O26" s="1034">
        <v>120000</v>
      </c>
      <c r="P26" s="1034">
        <v>50000</v>
      </c>
      <c r="Q26" s="1034">
        <v>120000</v>
      </c>
      <c r="R26" s="1034">
        <v>50000</v>
      </c>
      <c r="S26" s="1032" t="s">
        <v>831</v>
      </c>
    </row>
    <row r="27" spans="1:19" ht="12" customHeight="1">
      <c r="A27" s="1033"/>
      <c r="B27" s="1033"/>
      <c r="C27" s="1033"/>
      <c r="D27" s="1033"/>
      <c r="E27" s="1033"/>
      <c r="F27" s="1033"/>
      <c r="G27" s="1033"/>
      <c r="H27" s="1033"/>
      <c r="I27" s="1037"/>
      <c r="J27" s="1037"/>
      <c r="K27" s="1039"/>
      <c r="L27" s="1033"/>
      <c r="M27" s="1033"/>
      <c r="N27" s="1033"/>
      <c r="O27" s="1035"/>
      <c r="P27" s="1035"/>
      <c r="Q27" s="1035"/>
      <c r="R27" s="1035"/>
      <c r="S27" s="1033"/>
    </row>
    <row r="28" spans="1:19" ht="40.5" customHeight="1">
      <c r="A28" s="1033"/>
      <c r="B28" s="1033"/>
      <c r="C28" s="1033"/>
      <c r="D28" s="1033"/>
      <c r="E28" s="1033"/>
      <c r="F28" s="1033"/>
      <c r="G28" s="1033"/>
      <c r="H28" s="1033"/>
      <c r="I28" s="181" t="s">
        <v>818</v>
      </c>
      <c r="J28" s="181">
        <v>30</v>
      </c>
      <c r="K28" s="182" t="s">
        <v>45</v>
      </c>
      <c r="L28" s="1033"/>
      <c r="M28" s="1033"/>
      <c r="N28" s="1033"/>
      <c r="O28" s="1035"/>
      <c r="P28" s="1035"/>
      <c r="Q28" s="1035"/>
      <c r="R28" s="1035"/>
      <c r="S28" s="1033"/>
    </row>
    <row r="29" spans="1:19" ht="45" customHeight="1">
      <c r="A29" s="1033"/>
      <c r="B29" s="1033"/>
      <c r="C29" s="1033"/>
      <c r="D29" s="1033"/>
      <c r="E29" s="1033"/>
      <c r="F29" s="1033"/>
      <c r="G29" s="1033"/>
      <c r="H29" s="1033"/>
      <c r="I29" s="181" t="s">
        <v>837</v>
      </c>
      <c r="J29" s="181">
        <v>1</v>
      </c>
      <c r="K29" s="182" t="s">
        <v>57</v>
      </c>
      <c r="L29" s="1033"/>
      <c r="M29" s="1033"/>
      <c r="N29" s="1033"/>
      <c r="O29" s="1035"/>
      <c r="P29" s="1035"/>
      <c r="Q29" s="1035"/>
      <c r="R29" s="1035"/>
      <c r="S29" s="1033"/>
    </row>
    <row r="30" spans="1:19" ht="43.5" customHeight="1">
      <c r="A30" s="1033"/>
      <c r="B30" s="1033"/>
      <c r="C30" s="1033"/>
      <c r="D30" s="1033"/>
      <c r="E30" s="1033"/>
      <c r="F30" s="1033"/>
      <c r="G30" s="1033"/>
      <c r="H30" s="1033"/>
      <c r="I30" s="181" t="s">
        <v>818</v>
      </c>
      <c r="J30" s="181">
        <v>25</v>
      </c>
      <c r="K30" s="182" t="s">
        <v>45</v>
      </c>
      <c r="L30" s="1033"/>
      <c r="M30" s="1033"/>
      <c r="N30" s="1033"/>
      <c r="O30" s="1035"/>
      <c r="P30" s="1035"/>
      <c r="Q30" s="1035"/>
      <c r="R30" s="1035"/>
      <c r="S30" s="1033"/>
    </row>
    <row r="31" spans="1:19" s="183" customFormat="1" ht="48" customHeight="1">
      <c r="A31" s="1024" t="s">
        <v>439</v>
      </c>
      <c r="B31" s="1024">
        <v>6</v>
      </c>
      <c r="C31" s="1024">
        <v>1</v>
      </c>
      <c r="D31" s="1024">
        <v>6</v>
      </c>
      <c r="E31" s="571" t="s">
        <v>838</v>
      </c>
      <c r="F31" s="571" t="s">
        <v>839</v>
      </c>
      <c r="G31" s="1027" t="s">
        <v>840</v>
      </c>
      <c r="H31" s="571" t="s">
        <v>841</v>
      </c>
      <c r="I31" s="181" t="s">
        <v>832</v>
      </c>
      <c r="J31" s="181">
        <v>1</v>
      </c>
      <c r="K31" s="182" t="s">
        <v>57</v>
      </c>
      <c r="L31" s="571" t="s">
        <v>830</v>
      </c>
      <c r="M31" s="1027" t="s">
        <v>41</v>
      </c>
      <c r="N31" s="1027" t="s">
        <v>63</v>
      </c>
      <c r="O31" s="1030">
        <v>250000</v>
      </c>
      <c r="P31" s="1030">
        <v>50000</v>
      </c>
      <c r="Q31" s="1030">
        <v>250000</v>
      </c>
      <c r="R31" s="1030">
        <v>50000</v>
      </c>
      <c r="S31" s="1027" t="s">
        <v>831</v>
      </c>
    </row>
    <row r="32" spans="1:19" s="183" customFormat="1" ht="40.5" customHeight="1">
      <c r="A32" s="1025"/>
      <c r="B32" s="1024"/>
      <c r="C32" s="1024"/>
      <c r="D32" s="1024"/>
      <c r="E32" s="1026"/>
      <c r="F32" s="1028"/>
      <c r="G32" s="1026"/>
      <c r="H32" s="1025"/>
      <c r="I32" s="181" t="s">
        <v>818</v>
      </c>
      <c r="J32" s="181">
        <v>25</v>
      </c>
      <c r="K32" s="182" t="s">
        <v>57</v>
      </c>
      <c r="L32" s="1026"/>
      <c r="M32" s="1026"/>
      <c r="N32" s="1026"/>
      <c r="O32" s="1031"/>
      <c r="P32" s="1031"/>
      <c r="Q32" s="1031"/>
      <c r="R32" s="1031"/>
      <c r="S32" s="1026"/>
    </row>
    <row r="33" spans="1:19" s="184" customFormat="1" ht="48" customHeight="1">
      <c r="A33" s="1025"/>
      <c r="B33" s="1024"/>
      <c r="C33" s="1024"/>
      <c r="D33" s="1024"/>
      <c r="E33" s="1026"/>
      <c r="F33" s="1028"/>
      <c r="G33" s="1026"/>
      <c r="H33" s="1025"/>
      <c r="I33" s="181" t="s">
        <v>842</v>
      </c>
      <c r="J33" s="181">
        <v>3</v>
      </c>
      <c r="K33" s="182" t="s">
        <v>57</v>
      </c>
      <c r="L33" s="1026"/>
      <c r="M33" s="1026"/>
      <c r="N33" s="1026"/>
      <c r="O33" s="1031"/>
      <c r="P33" s="1031"/>
      <c r="Q33" s="1031"/>
      <c r="R33" s="1031"/>
      <c r="S33" s="1026"/>
    </row>
    <row r="34" spans="1:19" s="184" customFormat="1" ht="44.25" customHeight="1">
      <c r="A34" s="1025"/>
      <c r="B34" s="1024"/>
      <c r="C34" s="1024"/>
      <c r="D34" s="1024"/>
      <c r="E34" s="1026"/>
      <c r="F34" s="1028"/>
      <c r="G34" s="1026"/>
      <c r="H34" s="1025"/>
      <c r="I34" s="181" t="s">
        <v>818</v>
      </c>
      <c r="J34" s="182">
        <v>60</v>
      </c>
      <c r="K34" s="182" t="s">
        <v>57</v>
      </c>
      <c r="L34" s="1026"/>
      <c r="M34" s="1026"/>
      <c r="N34" s="1026"/>
      <c r="O34" s="1031"/>
      <c r="P34" s="1031"/>
      <c r="Q34" s="1031"/>
      <c r="R34" s="1031"/>
      <c r="S34" s="1026"/>
    </row>
    <row r="35" spans="1:19" s="184" customFormat="1" ht="43.5" customHeight="1">
      <c r="A35" s="1025"/>
      <c r="B35" s="1024"/>
      <c r="C35" s="1024"/>
      <c r="D35" s="1024"/>
      <c r="E35" s="1026"/>
      <c r="F35" s="1028"/>
      <c r="G35" s="1026"/>
      <c r="H35" s="1025"/>
      <c r="I35" s="182" t="s">
        <v>810</v>
      </c>
      <c r="J35" s="182">
        <v>1</v>
      </c>
      <c r="K35" s="182" t="s">
        <v>57</v>
      </c>
      <c r="L35" s="1026"/>
      <c r="M35" s="1026"/>
      <c r="N35" s="1026"/>
      <c r="O35" s="1031"/>
      <c r="P35" s="1031"/>
      <c r="Q35" s="1031"/>
      <c r="R35" s="1031"/>
      <c r="S35" s="1026"/>
    </row>
    <row r="36" spans="1:19" s="184" customFormat="1" ht="36.75" customHeight="1">
      <c r="A36" s="1024" t="s">
        <v>447</v>
      </c>
      <c r="B36" s="1024">
        <v>3</v>
      </c>
      <c r="C36" s="1024">
        <v>1</v>
      </c>
      <c r="D36" s="1024">
        <v>6</v>
      </c>
      <c r="E36" s="571" t="s">
        <v>843</v>
      </c>
      <c r="F36" s="571" t="s">
        <v>844</v>
      </c>
      <c r="G36" s="571" t="s">
        <v>845</v>
      </c>
      <c r="H36" s="571" t="s">
        <v>846</v>
      </c>
      <c r="I36" s="181" t="s">
        <v>847</v>
      </c>
      <c r="J36" s="181">
        <v>2</v>
      </c>
      <c r="K36" s="182" t="s">
        <v>57</v>
      </c>
      <c r="L36" s="571" t="s">
        <v>848</v>
      </c>
      <c r="M36" s="1027" t="s">
        <v>41</v>
      </c>
      <c r="N36" s="1027" t="s">
        <v>63</v>
      </c>
      <c r="O36" s="1030">
        <v>70000</v>
      </c>
      <c r="P36" s="1030">
        <v>50000</v>
      </c>
      <c r="Q36" s="1030">
        <v>70000</v>
      </c>
      <c r="R36" s="1030">
        <v>50000</v>
      </c>
      <c r="S36" s="1027" t="s">
        <v>831</v>
      </c>
    </row>
    <row r="37" spans="1:19" s="184" customFormat="1" ht="36" customHeight="1">
      <c r="A37" s="1025"/>
      <c r="B37" s="1024"/>
      <c r="C37" s="1024"/>
      <c r="D37" s="1024"/>
      <c r="E37" s="1026"/>
      <c r="F37" s="1028"/>
      <c r="G37" s="1026"/>
      <c r="H37" s="1026"/>
      <c r="I37" s="181" t="s">
        <v>818</v>
      </c>
      <c r="J37" s="181">
        <v>50</v>
      </c>
      <c r="K37" s="182" t="s">
        <v>57</v>
      </c>
      <c r="L37" s="1026"/>
      <c r="M37" s="1026"/>
      <c r="N37" s="1026"/>
      <c r="O37" s="1031"/>
      <c r="P37" s="1031"/>
      <c r="Q37" s="1031"/>
      <c r="R37" s="1031"/>
      <c r="S37" s="1026"/>
    </row>
    <row r="38" spans="1:19" s="184" customFormat="1" ht="33" customHeight="1">
      <c r="A38" s="1025"/>
      <c r="B38" s="1024"/>
      <c r="C38" s="1024"/>
      <c r="D38" s="1024"/>
      <c r="E38" s="1026"/>
      <c r="F38" s="1028"/>
      <c r="G38" s="1026"/>
      <c r="H38" s="1026"/>
      <c r="I38" s="181" t="s">
        <v>849</v>
      </c>
      <c r="J38" s="181">
        <v>1</v>
      </c>
      <c r="K38" s="182" t="s">
        <v>57</v>
      </c>
      <c r="L38" s="1026"/>
      <c r="M38" s="1026"/>
      <c r="N38" s="1026"/>
      <c r="O38" s="1031"/>
      <c r="P38" s="1031"/>
      <c r="Q38" s="1031"/>
      <c r="R38" s="1031"/>
      <c r="S38" s="1026"/>
    </row>
    <row r="39" spans="1:19" s="184" customFormat="1" ht="42.75" customHeight="1">
      <c r="A39" s="1025"/>
      <c r="B39" s="1024"/>
      <c r="C39" s="1024"/>
      <c r="D39" s="1024"/>
      <c r="E39" s="1026"/>
      <c r="F39" s="1028"/>
      <c r="G39" s="1026"/>
      <c r="H39" s="1026"/>
      <c r="I39" s="181" t="s">
        <v>818</v>
      </c>
      <c r="J39" s="182">
        <v>40</v>
      </c>
      <c r="K39" s="182" t="s">
        <v>57</v>
      </c>
      <c r="L39" s="1026"/>
      <c r="M39" s="1026"/>
      <c r="N39" s="1026"/>
      <c r="O39" s="1031"/>
      <c r="P39" s="1031"/>
      <c r="Q39" s="1031"/>
      <c r="R39" s="1031"/>
      <c r="S39" s="1026"/>
    </row>
    <row r="40" spans="1:19" ht="36.75" customHeight="1">
      <c r="A40" s="1024" t="s">
        <v>453</v>
      </c>
      <c r="B40" s="1024">
        <v>1</v>
      </c>
      <c r="C40" s="1024">
        <v>1</v>
      </c>
      <c r="D40" s="1024">
        <v>6</v>
      </c>
      <c r="E40" s="571" t="s">
        <v>850</v>
      </c>
      <c r="F40" s="571" t="s">
        <v>851</v>
      </c>
      <c r="G40" s="1027" t="s">
        <v>852</v>
      </c>
      <c r="H40" s="1029" t="s">
        <v>853</v>
      </c>
      <c r="I40" s="181" t="s">
        <v>364</v>
      </c>
      <c r="J40" s="181">
        <v>2</v>
      </c>
      <c r="K40" s="182" t="s">
        <v>57</v>
      </c>
      <c r="L40" s="571" t="s">
        <v>854</v>
      </c>
      <c r="M40" s="1027" t="s">
        <v>41</v>
      </c>
      <c r="N40" s="1027" t="s">
        <v>63</v>
      </c>
      <c r="O40" s="1030">
        <v>400000</v>
      </c>
      <c r="P40" s="1030">
        <v>50000</v>
      </c>
      <c r="Q40" s="1030">
        <v>400000</v>
      </c>
      <c r="R40" s="1030">
        <v>50000</v>
      </c>
      <c r="S40" s="1027" t="s">
        <v>831</v>
      </c>
    </row>
    <row r="41" spans="1:19" ht="42" customHeight="1">
      <c r="A41" s="1025"/>
      <c r="B41" s="1024"/>
      <c r="C41" s="1024"/>
      <c r="D41" s="1024"/>
      <c r="E41" s="1026"/>
      <c r="F41" s="1028"/>
      <c r="G41" s="1026"/>
      <c r="H41" s="1026"/>
      <c r="I41" s="181" t="s">
        <v>818</v>
      </c>
      <c r="J41" s="181">
        <v>40</v>
      </c>
      <c r="K41" s="182" t="s">
        <v>57</v>
      </c>
      <c r="L41" s="1026"/>
      <c r="M41" s="1026"/>
      <c r="N41" s="1026"/>
      <c r="O41" s="1031"/>
      <c r="P41" s="1031"/>
      <c r="Q41" s="1031"/>
      <c r="R41" s="1031"/>
      <c r="S41" s="1026"/>
    </row>
    <row r="42" spans="1:19" ht="39.75" customHeight="1">
      <c r="A42" s="1025"/>
      <c r="B42" s="1024"/>
      <c r="C42" s="1024"/>
      <c r="D42" s="1024"/>
      <c r="E42" s="1026"/>
      <c r="F42" s="1028"/>
      <c r="G42" s="1026"/>
      <c r="H42" s="1026"/>
      <c r="I42" s="181" t="s">
        <v>855</v>
      </c>
      <c r="J42" s="181">
        <v>1</v>
      </c>
      <c r="K42" s="182" t="s">
        <v>57</v>
      </c>
      <c r="L42" s="1026"/>
      <c r="M42" s="1026"/>
      <c r="N42" s="1026"/>
      <c r="O42" s="1031"/>
      <c r="P42" s="1031"/>
      <c r="Q42" s="1031"/>
      <c r="R42" s="1031"/>
      <c r="S42" s="1026"/>
    </row>
    <row r="43" spans="1:19" ht="36.75" customHeight="1">
      <c r="A43" s="1025"/>
      <c r="B43" s="1024"/>
      <c r="C43" s="1024"/>
      <c r="D43" s="1024"/>
      <c r="E43" s="1026"/>
      <c r="F43" s="1028"/>
      <c r="G43" s="1026"/>
      <c r="H43" s="1026"/>
      <c r="I43" s="181" t="s">
        <v>818</v>
      </c>
      <c r="J43" s="182">
        <v>300</v>
      </c>
      <c r="K43" s="182" t="s">
        <v>57</v>
      </c>
      <c r="L43" s="1026"/>
      <c r="M43" s="1026"/>
      <c r="N43" s="1026"/>
      <c r="O43" s="1031"/>
      <c r="P43" s="1031"/>
      <c r="Q43" s="1031"/>
      <c r="R43" s="1031"/>
      <c r="S43" s="1026"/>
    </row>
    <row r="44" spans="1:19" ht="39" customHeight="1">
      <c r="A44" s="1025"/>
      <c r="B44" s="1024"/>
      <c r="C44" s="1024"/>
      <c r="D44" s="1024"/>
      <c r="E44" s="1026"/>
      <c r="F44" s="1028"/>
      <c r="G44" s="1026"/>
      <c r="H44" s="1026"/>
      <c r="I44" s="181" t="s">
        <v>810</v>
      </c>
      <c r="J44" s="182">
        <v>500</v>
      </c>
      <c r="K44" s="182" t="s">
        <v>57</v>
      </c>
      <c r="L44" s="1026"/>
      <c r="M44" s="1026"/>
      <c r="N44" s="1026"/>
      <c r="O44" s="1031"/>
      <c r="P44" s="1031"/>
      <c r="Q44" s="1031"/>
      <c r="R44" s="1031"/>
      <c r="S44" s="1026"/>
    </row>
    <row r="45" spans="1:19" s="34" customFormat="1" ht="37.5" customHeight="1">
      <c r="A45" s="1020" t="s">
        <v>458</v>
      </c>
      <c r="B45" s="1020">
        <v>1</v>
      </c>
      <c r="C45" s="1020">
        <v>1</v>
      </c>
      <c r="D45" s="1020">
        <v>6</v>
      </c>
      <c r="E45" s="1018" t="s">
        <v>856</v>
      </c>
      <c r="F45" s="1023" t="s">
        <v>857</v>
      </c>
      <c r="G45" s="1015" t="s">
        <v>858</v>
      </c>
      <c r="H45" s="1015" t="s">
        <v>859</v>
      </c>
      <c r="I45" s="185" t="s">
        <v>364</v>
      </c>
      <c r="J45" s="185">
        <v>2</v>
      </c>
      <c r="K45" s="186" t="s">
        <v>57</v>
      </c>
      <c r="L45" s="1018" t="s">
        <v>854</v>
      </c>
      <c r="M45" s="1015" t="s">
        <v>41</v>
      </c>
      <c r="N45" s="1015" t="s">
        <v>63</v>
      </c>
      <c r="O45" s="1019">
        <v>180000</v>
      </c>
      <c r="P45" s="1019">
        <v>50000</v>
      </c>
      <c r="Q45" s="1019">
        <v>180000</v>
      </c>
      <c r="R45" s="1019">
        <v>50000</v>
      </c>
      <c r="S45" s="1015" t="s">
        <v>831</v>
      </c>
    </row>
    <row r="46" spans="1:19" s="34" customFormat="1" ht="37.5" customHeight="1">
      <c r="A46" s="1021"/>
      <c r="B46" s="1021"/>
      <c r="C46" s="1021"/>
      <c r="D46" s="1021"/>
      <c r="E46" s="1016"/>
      <c r="F46" s="1016"/>
      <c r="G46" s="1016"/>
      <c r="H46" s="1016"/>
      <c r="I46" s="185" t="s">
        <v>818</v>
      </c>
      <c r="J46" s="185">
        <v>40</v>
      </c>
      <c r="K46" s="186" t="s">
        <v>57</v>
      </c>
      <c r="L46" s="1016"/>
      <c r="M46" s="1016"/>
      <c r="N46" s="1016"/>
      <c r="O46" s="1016"/>
      <c r="P46" s="1016"/>
      <c r="Q46" s="1016"/>
      <c r="R46" s="1016"/>
      <c r="S46" s="1016"/>
    </row>
    <row r="47" spans="1:19" s="34" customFormat="1" ht="36.75" customHeight="1">
      <c r="A47" s="1021"/>
      <c r="B47" s="1021"/>
      <c r="C47" s="1021"/>
      <c r="D47" s="1021"/>
      <c r="E47" s="1016"/>
      <c r="F47" s="1016"/>
      <c r="G47" s="1016"/>
      <c r="H47" s="1016"/>
      <c r="I47" s="185" t="s">
        <v>860</v>
      </c>
      <c r="J47" s="185">
        <v>1</v>
      </c>
      <c r="K47" s="186" t="s">
        <v>57</v>
      </c>
      <c r="L47" s="1016"/>
      <c r="M47" s="1016"/>
      <c r="N47" s="1016"/>
      <c r="O47" s="1016"/>
      <c r="P47" s="1016"/>
      <c r="Q47" s="1016"/>
      <c r="R47" s="1016"/>
      <c r="S47" s="1016"/>
    </row>
    <row r="48" spans="1:19" s="34" customFormat="1" ht="37.5" customHeight="1">
      <c r="A48" s="1022"/>
      <c r="B48" s="1022"/>
      <c r="C48" s="1022"/>
      <c r="D48" s="1022"/>
      <c r="E48" s="1017"/>
      <c r="F48" s="1017"/>
      <c r="G48" s="1017"/>
      <c r="H48" s="1017"/>
      <c r="I48" s="185" t="s">
        <v>818</v>
      </c>
      <c r="J48" s="186">
        <v>20</v>
      </c>
      <c r="K48" s="186" t="s">
        <v>57</v>
      </c>
      <c r="L48" s="1017"/>
      <c r="M48" s="1017"/>
      <c r="N48" s="1017"/>
      <c r="O48" s="1017"/>
      <c r="P48" s="1017"/>
      <c r="Q48" s="1017"/>
      <c r="R48" s="1017"/>
      <c r="S48" s="1017"/>
    </row>
    <row r="49" spans="1:19" ht="42.75" customHeight="1">
      <c r="A49" s="739" t="s">
        <v>465</v>
      </c>
      <c r="B49" s="739">
        <v>1</v>
      </c>
      <c r="C49" s="739">
        <v>1</v>
      </c>
      <c r="D49" s="739">
        <v>9</v>
      </c>
      <c r="E49" s="659" t="s">
        <v>861</v>
      </c>
      <c r="F49" s="659" t="s">
        <v>862</v>
      </c>
      <c r="G49" s="659" t="s">
        <v>863</v>
      </c>
      <c r="H49" s="659" t="s">
        <v>46</v>
      </c>
      <c r="I49" s="7" t="s">
        <v>46</v>
      </c>
      <c r="J49" s="7">
        <v>1</v>
      </c>
      <c r="K49" s="13" t="s">
        <v>57</v>
      </c>
      <c r="L49" s="659" t="s">
        <v>864</v>
      </c>
      <c r="M49" s="739" t="s">
        <v>41</v>
      </c>
      <c r="N49" s="739" t="s">
        <v>63</v>
      </c>
      <c r="O49" s="792">
        <v>170000</v>
      </c>
      <c r="P49" s="792">
        <v>70000</v>
      </c>
      <c r="Q49" s="792">
        <v>170000</v>
      </c>
      <c r="R49" s="792">
        <v>70000</v>
      </c>
      <c r="S49" s="659" t="s">
        <v>865</v>
      </c>
    </row>
    <row r="50" spans="1:19" ht="42.75" customHeight="1">
      <c r="A50" s="739"/>
      <c r="B50" s="739"/>
      <c r="C50" s="739"/>
      <c r="D50" s="739"/>
      <c r="E50" s="659"/>
      <c r="F50" s="659"/>
      <c r="G50" s="659"/>
      <c r="H50" s="659"/>
      <c r="I50" s="7" t="s">
        <v>72</v>
      </c>
      <c r="J50" s="7">
        <v>200</v>
      </c>
      <c r="K50" s="7" t="s">
        <v>45</v>
      </c>
      <c r="L50" s="659"/>
      <c r="M50" s="739"/>
      <c r="N50" s="739"/>
      <c r="O50" s="792"/>
      <c r="P50" s="792"/>
      <c r="Q50" s="792"/>
      <c r="R50" s="792"/>
      <c r="S50" s="659"/>
    </row>
    <row r="51" spans="1:19" s="114" customFormat="1" ht="52.5" customHeight="1">
      <c r="A51" s="739"/>
      <c r="B51" s="739"/>
      <c r="C51" s="739"/>
      <c r="D51" s="739"/>
      <c r="E51" s="659"/>
      <c r="F51" s="659"/>
      <c r="G51" s="659"/>
      <c r="H51" s="1014" t="s">
        <v>317</v>
      </c>
      <c r="I51" s="178" t="s">
        <v>318</v>
      </c>
      <c r="J51" s="7">
        <v>2</v>
      </c>
      <c r="K51" s="187" t="s">
        <v>57</v>
      </c>
      <c r="L51" s="659"/>
      <c r="M51" s="739"/>
      <c r="N51" s="739"/>
      <c r="O51" s="792"/>
      <c r="P51" s="792"/>
      <c r="Q51" s="792"/>
      <c r="R51" s="792"/>
      <c r="S51" s="659"/>
    </row>
    <row r="52" spans="1:19" s="114" customFormat="1" ht="47.25" customHeight="1">
      <c r="A52" s="739"/>
      <c r="B52" s="739"/>
      <c r="C52" s="739"/>
      <c r="D52" s="739"/>
      <c r="E52" s="659"/>
      <c r="F52" s="659"/>
      <c r="G52" s="659"/>
      <c r="H52" s="1014"/>
      <c r="I52" s="178" t="s">
        <v>72</v>
      </c>
      <c r="J52" s="7">
        <v>50</v>
      </c>
      <c r="K52" s="187" t="s">
        <v>45</v>
      </c>
      <c r="L52" s="659"/>
      <c r="M52" s="739"/>
      <c r="N52" s="739"/>
      <c r="O52" s="792"/>
      <c r="P52" s="792"/>
      <c r="Q52" s="792"/>
      <c r="R52" s="792"/>
      <c r="S52" s="659"/>
    </row>
    <row r="53" spans="1:19" s="188" customFormat="1" ht="45.75" customHeight="1">
      <c r="A53" s="739"/>
      <c r="B53" s="739"/>
      <c r="C53" s="739"/>
      <c r="D53" s="739"/>
      <c r="E53" s="659"/>
      <c r="F53" s="659"/>
      <c r="G53" s="659"/>
      <c r="H53" s="659" t="s">
        <v>866</v>
      </c>
      <c r="I53" s="7" t="s">
        <v>867</v>
      </c>
      <c r="J53" s="7">
        <v>1</v>
      </c>
      <c r="K53" s="13" t="s">
        <v>57</v>
      </c>
      <c r="L53" s="659"/>
      <c r="M53" s="739"/>
      <c r="N53" s="739"/>
      <c r="O53" s="792"/>
      <c r="P53" s="792"/>
      <c r="Q53" s="792"/>
      <c r="R53" s="792"/>
      <c r="S53" s="659"/>
    </row>
    <row r="54" spans="1:19" s="189" customFormat="1" ht="53.25" customHeight="1">
      <c r="A54" s="739"/>
      <c r="B54" s="739"/>
      <c r="C54" s="739"/>
      <c r="D54" s="739"/>
      <c r="E54" s="659"/>
      <c r="F54" s="739"/>
      <c r="G54" s="659"/>
      <c r="H54" s="659"/>
      <c r="I54" s="7" t="s">
        <v>314</v>
      </c>
      <c r="J54" s="7">
        <v>200</v>
      </c>
      <c r="K54" s="13" t="s">
        <v>817</v>
      </c>
      <c r="L54" s="659"/>
      <c r="M54" s="739"/>
      <c r="N54" s="739"/>
      <c r="O54" s="792"/>
      <c r="P54" s="792"/>
      <c r="Q54" s="792"/>
      <c r="R54" s="792"/>
      <c r="S54" s="659"/>
    </row>
    <row r="55" spans="1:19" ht="42" customHeight="1">
      <c r="A55" s="570" t="s">
        <v>471</v>
      </c>
      <c r="B55" s="570">
        <v>1</v>
      </c>
      <c r="C55" s="570">
        <v>1</v>
      </c>
      <c r="D55" s="570">
        <v>6</v>
      </c>
      <c r="E55" s="659" t="s">
        <v>868</v>
      </c>
      <c r="F55" s="554" t="s">
        <v>869</v>
      </c>
      <c r="G55" s="554" t="s">
        <v>870</v>
      </c>
      <c r="H55" s="554" t="s">
        <v>46</v>
      </c>
      <c r="I55" s="85" t="s">
        <v>46</v>
      </c>
      <c r="J55" s="85">
        <v>3</v>
      </c>
      <c r="K55" s="86" t="s">
        <v>57</v>
      </c>
      <c r="L55" s="554" t="s">
        <v>871</v>
      </c>
      <c r="M55" s="570" t="s">
        <v>41</v>
      </c>
      <c r="N55" s="1012"/>
      <c r="O55" s="1013">
        <v>1300000</v>
      </c>
      <c r="P55" s="1013"/>
      <c r="Q55" s="1013">
        <v>1300000</v>
      </c>
      <c r="R55" s="1013"/>
      <c r="S55" s="554" t="s">
        <v>872</v>
      </c>
    </row>
    <row r="56" spans="1:19" ht="36.75" customHeight="1">
      <c r="A56" s="570"/>
      <c r="B56" s="570"/>
      <c r="C56" s="570"/>
      <c r="D56" s="570"/>
      <c r="E56" s="659"/>
      <c r="F56" s="554"/>
      <c r="G56" s="554"/>
      <c r="H56" s="554"/>
      <c r="I56" s="85" t="s">
        <v>818</v>
      </c>
      <c r="J56" s="85">
        <v>400</v>
      </c>
      <c r="K56" s="85" t="s">
        <v>72</v>
      </c>
      <c r="L56" s="554"/>
      <c r="M56" s="570"/>
      <c r="N56" s="1012"/>
      <c r="O56" s="1013"/>
      <c r="P56" s="1013"/>
      <c r="Q56" s="1013"/>
      <c r="R56" s="1013"/>
      <c r="S56" s="554"/>
    </row>
    <row r="57" spans="1:19" ht="37.5" customHeight="1">
      <c r="A57" s="570"/>
      <c r="B57" s="570"/>
      <c r="C57" s="570"/>
      <c r="D57" s="570"/>
      <c r="E57" s="659"/>
      <c r="F57" s="554"/>
      <c r="G57" s="554"/>
      <c r="H57" s="85" t="s">
        <v>873</v>
      </c>
      <c r="I57" s="85" t="s">
        <v>43</v>
      </c>
      <c r="J57" s="85">
        <v>16</v>
      </c>
      <c r="K57" s="86" t="s">
        <v>57</v>
      </c>
      <c r="L57" s="554"/>
      <c r="M57" s="570"/>
      <c r="N57" s="1012"/>
      <c r="O57" s="1013"/>
      <c r="P57" s="1013"/>
      <c r="Q57" s="1013"/>
      <c r="R57" s="1013"/>
      <c r="S57" s="554"/>
    </row>
    <row r="58" spans="1:19" ht="51" customHeight="1">
      <c r="A58" s="570"/>
      <c r="B58" s="570"/>
      <c r="C58" s="570"/>
      <c r="D58" s="570"/>
      <c r="E58" s="659"/>
      <c r="F58" s="554"/>
      <c r="G58" s="554"/>
      <c r="H58" s="85" t="s">
        <v>874</v>
      </c>
      <c r="I58" s="85" t="s">
        <v>43</v>
      </c>
      <c r="J58" s="85">
        <v>1</v>
      </c>
      <c r="K58" s="86" t="s">
        <v>57</v>
      </c>
      <c r="L58" s="554"/>
      <c r="M58" s="570"/>
      <c r="N58" s="1012"/>
      <c r="O58" s="1013"/>
      <c r="P58" s="1013"/>
      <c r="Q58" s="1013"/>
      <c r="R58" s="1013"/>
      <c r="S58" s="554"/>
    </row>
    <row r="59" spans="1:19" ht="51" customHeight="1">
      <c r="A59" s="570"/>
      <c r="B59" s="570"/>
      <c r="C59" s="570"/>
      <c r="D59" s="570"/>
      <c r="E59" s="659"/>
      <c r="F59" s="554"/>
      <c r="G59" s="554"/>
      <c r="H59" s="85" t="s">
        <v>875</v>
      </c>
      <c r="I59" s="85" t="s">
        <v>43</v>
      </c>
      <c r="J59" s="85">
        <v>1</v>
      </c>
      <c r="K59" s="86" t="s">
        <v>57</v>
      </c>
      <c r="L59" s="554"/>
      <c r="M59" s="570"/>
      <c r="N59" s="1012"/>
      <c r="O59" s="1013"/>
      <c r="P59" s="1013"/>
      <c r="Q59" s="1013"/>
      <c r="R59" s="1013"/>
      <c r="S59" s="554"/>
    </row>
    <row r="60" spans="1:19" ht="51" customHeight="1">
      <c r="A60" s="570"/>
      <c r="B60" s="570"/>
      <c r="C60" s="570"/>
      <c r="D60" s="570"/>
      <c r="E60" s="659"/>
      <c r="F60" s="554"/>
      <c r="G60" s="554"/>
      <c r="H60" s="85" t="s">
        <v>876</v>
      </c>
      <c r="I60" s="85" t="s">
        <v>877</v>
      </c>
      <c r="J60" s="85">
        <v>39</v>
      </c>
      <c r="K60" s="86" t="s">
        <v>57</v>
      </c>
      <c r="L60" s="554"/>
      <c r="M60" s="570"/>
      <c r="N60" s="1012"/>
      <c r="O60" s="1013"/>
      <c r="P60" s="1013"/>
      <c r="Q60" s="1013"/>
      <c r="R60" s="1013"/>
      <c r="S60" s="554"/>
    </row>
    <row r="61" spans="1:19" ht="52.5" customHeight="1">
      <c r="A61" s="570"/>
      <c r="B61" s="570"/>
      <c r="C61" s="570"/>
      <c r="D61" s="570"/>
      <c r="E61" s="659"/>
      <c r="F61" s="554"/>
      <c r="G61" s="554"/>
      <c r="H61" s="85" t="s">
        <v>878</v>
      </c>
      <c r="I61" s="85" t="s">
        <v>43</v>
      </c>
      <c r="J61" s="85">
        <v>1</v>
      </c>
      <c r="K61" s="86" t="s">
        <v>57</v>
      </c>
      <c r="L61" s="554"/>
      <c r="M61" s="570"/>
      <c r="N61" s="1012"/>
      <c r="O61" s="1013"/>
      <c r="P61" s="1013"/>
      <c r="Q61" s="1013"/>
      <c r="R61" s="1013"/>
      <c r="S61" s="554"/>
    </row>
    <row r="62" spans="1:19" ht="37.5" customHeight="1">
      <c r="A62" s="570"/>
      <c r="B62" s="570"/>
      <c r="C62" s="570"/>
      <c r="D62" s="570"/>
      <c r="E62" s="659"/>
      <c r="F62" s="554"/>
      <c r="G62" s="554"/>
      <c r="H62" s="85" t="s">
        <v>879</v>
      </c>
      <c r="I62" s="85" t="s">
        <v>43</v>
      </c>
      <c r="J62" s="85">
        <v>1</v>
      </c>
      <c r="K62" s="86" t="s">
        <v>57</v>
      </c>
      <c r="L62" s="554"/>
      <c r="M62" s="570"/>
      <c r="N62" s="1012"/>
      <c r="O62" s="1013"/>
      <c r="P62" s="1013"/>
      <c r="Q62" s="1013"/>
      <c r="R62" s="1013"/>
      <c r="S62" s="554"/>
    </row>
    <row r="63" spans="1:19" ht="65.25" customHeight="1">
      <c r="A63" s="570"/>
      <c r="B63" s="570"/>
      <c r="C63" s="570"/>
      <c r="D63" s="570"/>
      <c r="E63" s="659"/>
      <c r="F63" s="554"/>
      <c r="G63" s="554"/>
      <c r="H63" s="85" t="s">
        <v>880</v>
      </c>
      <c r="I63" s="85" t="s">
        <v>825</v>
      </c>
      <c r="J63" s="85">
        <v>1</v>
      </c>
      <c r="K63" s="86" t="s">
        <v>57</v>
      </c>
      <c r="L63" s="554"/>
      <c r="M63" s="570"/>
      <c r="N63" s="1012"/>
      <c r="O63" s="1013"/>
      <c r="P63" s="1013"/>
      <c r="Q63" s="1013"/>
      <c r="R63" s="1013"/>
      <c r="S63" s="554"/>
    </row>
    <row r="64" spans="1:19" ht="36.75" customHeight="1">
      <c r="A64" s="574" t="s">
        <v>881</v>
      </c>
      <c r="B64" s="574">
        <v>3</v>
      </c>
      <c r="C64" s="574">
        <v>1</v>
      </c>
      <c r="D64" s="574">
        <v>6</v>
      </c>
      <c r="E64" s="1007" t="s">
        <v>882</v>
      </c>
      <c r="F64" s="1007" t="s">
        <v>883</v>
      </c>
      <c r="G64" s="1007" t="s">
        <v>884</v>
      </c>
      <c r="H64" s="191" t="s">
        <v>413</v>
      </c>
      <c r="I64" s="191" t="s">
        <v>818</v>
      </c>
      <c r="J64" s="85">
        <v>50</v>
      </c>
      <c r="K64" s="85" t="s">
        <v>72</v>
      </c>
      <c r="L64" s="563" t="s">
        <v>885</v>
      </c>
      <c r="M64" s="563" t="s">
        <v>886</v>
      </c>
      <c r="N64" s="563"/>
      <c r="O64" s="580">
        <v>350000</v>
      </c>
      <c r="P64" s="580"/>
      <c r="Q64" s="580">
        <v>350000</v>
      </c>
      <c r="R64" s="580"/>
      <c r="S64" s="563" t="s">
        <v>872</v>
      </c>
    </row>
    <row r="65" spans="1:19" ht="36.75" customHeight="1">
      <c r="A65" s="576"/>
      <c r="B65" s="576"/>
      <c r="C65" s="576"/>
      <c r="D65" s="576"/>
      <c r="E65" s="1008"/>
      <c r="F65" s="1008"/>
      <c r="G65" s="1008"/>
      <c r="H65" s="191" t="s">
        <v>887</v>
      </c>
      <c r="I65" s="191" t="s">
        <v>818</v>
      </c>
      <c r="J65" s="85">
        <v>50</v>
      </c>
      <c r="K65" s="85" t="s">
        <v>72</v>
      </c>
      <c r="L65" s="564"/>
      <c r="M65" s="564"/>
      <c r="N65" s="564"/>
      <c r="O65" s="581"/>
      <c r="P65" s="581"/>
      <c r="Q65" s="581"/>
      <c r="R65" s="581"/>
      <c r="S65" s="564"/>
    </row>
    <row r="66" spans="1:19" ht="72.75" customHeight="1">
      <c r="A66" s="576"/>
      <c r="B66" s="576"/>
      <c r="C66" s="576"/>
      <c r="D66" s="576"/>
      <c r="E66" s="1008"/>
      <c r="F66" s="1008"/>
      <c r="G66" s="1008"/>
      <c r="H66" s="191" t="s">
        <v>888</v>
      </c>
      <c r="I66" s="191" t="s">
        <v>889</v>
      </c>
      <c r="J66" s="85">
        <v>1</v>
      </c>
      <c r="K66" s="85" t="s">
        <v>57</v>
      </c>
      <c r="L66" s="564"/>
      <c r="M66" s="564"/>
      <c r="N66" s="564"/>
      <c r="O66" s="581"/>
      <c r="P66" s="581"/>
      <c r="Q66" s="581"/>
      <c r="R66" s="581"/>
      <c r="S66" s="564"/>
    </row>
    <row r="67" spans="1:19" ht="36" customHeight="1">
      <c r="A67" s="576"/>
      <c r="B67" s="576"/>
      <c r="C67" s="576"/>
      <c r="D67" s="576"/>
      <c r="E67" s="1008"/>
      <c r="F67" s="1008"/>
      <c r="G67" s="1008"/>
      <c r="H67" s="1010" t="s">
        <v>890</v>
      </c>
      <c r="I67" s="191" t="s">
        <v>891</v>
      </c>
      <c r="J67" s="85">
        <v>1</v>
      </c>
      <c r="K67" s="86" t="s">
        <v>57</v>
      </c>
      <c r="L67" s="564"/>
      <c r="M67" s="564"/>
      <c r="N67" s="564"/>
      <c r="O67" s="581"/>
      <c r="P67" s="581"/>
      <c r="Q67" s="581"/>
      <c r="R67" s="581"/>
      <c r="S67" s="564"/>
    </row>
    <row r="68" spans="1:19" ht="36.75" customHeight="1">
      <c r="A68" s="576"/>
      <c r="B68" s="576"/>
      <c r="C68" s="576"/>
      <c r="D68" s="576"/>
      <c r="E68" s="1008"/>
      <c r="F68" s="1008"/>
      <c r="G68" s="1008"/>
      <c r="H68" s="1010"/>
      <c r="I68" s="191" t="s">
        <v>892</v>
      </c>
      <c r="J68" s="192">
        <v>1000</v>
      </c>
      <c r="K68" s="86" t="s">
        <v>893</v>
      </c>
      <c r="L68" s="564"/>
      <c r="M68" s="564"/>
      <c r="N68" s="564"/>
      <c r="O68" s="581"/>
      <c r="P68" s="581"/>
      <c r="Q68" s="581"/>
      <c r="R68" s="581"/>
      <c r="S68" s="564"/>
    </row>
    <row r="69" spans="1:19" ht="49.5" customHeight="1">
      <c r="A69" s="576"/>
      <c r="B69" s="576"/>
      <c r="C69" s="576"/>
      <c r="D69" s="576"/>
      <c r="E69" s="1008"/>
      <c r="F69" s="1008"/>
      <c r="G69" s="1008"/>
      <c r="H69" s="1007" t="s">
        <v>894</v>
      </c>
      <c r="I69" s="191" t="s">
        <v>895</v>
      </c>
      <c r="J69" s="192">
        <v>1</v>
      </c>
      <c r="K69" s="86" t="s">
        <v>57</v>
      </c>
      <c r="L69" s="564"/>
      <c r="M69" s="564"/>
      <c r="N69" s="564"/>
      <c r="O69" s="581"/>
      <c r="P69" s="581"/>
      <c r="Q69" s="581"/>
      <c r="R69" s="581"/>
      <c r="S69" s="564"/>
    </row>
    <row r="70" spans="1:19" ht="49.5" customHeight="1">
      <c r="A70" s="575"/>
      <c r="B70" s="575"/>
      <c r="C70" s="575"/>
      <c r="D70" s="575"/>
      <c r="E70" s="1009"/>
      <c r="F70" s="1009"/>
      <c r="G70" s="1009"/>
      <c r="H70" s="1011"/>
      <c r="I70" s="191" t="s">
        <v>896</v>
      </c>
      <c r="J70" s="85">
        <v>160</v>
      </c>
      <c r="K70" s="85" t="s">
        <v>897</v>
      </c>
      <c r="L70" s="565"/>
      <c r="M70" s="565"/>
      <c r="N70" s="565"/>
      <c r="O70" s="1005"/>
      <c r="P70" s="1005"/>
      <c r="Q70" s="1005"/>
      <c r="R70" s="1005"/>
      <c r="S70" s="565"/>
    </row>
    <row r="71" spans="1:19" ht="89.25" customHeight="1">
      <c r="A71" s="86" t="s">
        <v>898</v>
      </c>
      <c r="B71" s="86" t="s">
        <v>899</v>
      </c>
      <c r="C71" s="86">
        <v>2</v>
      </c>
      <c r="D71" s="86">
        <v>3</v>
      </c>
      <c r="E71" s="85" t="s">
        <v>900</v>
      </c>
      <c r="F71" s="85" t="s">
        <v>901</v>
      </c>
      <c r="G71" s="85" t="s">
        <v>902</v>
      </c>
      <c r="H71" s="85" t="s">
        <v>903</v>
      </c>
      <c r="I71" s="86" t="s">
        <v>825</v>
      </c>
      <c r="J71" s="86">
        <v>7</v>
      </c>
      <c r="K71" s="85" t="s">
        <v>749</v>
      </c>
      <c r="L71" s="85" t="s">
        <v>904</v>
      </c>
      <c r="M71" s="85"/>
      <c r="N71" s="85" t="s">
        <v>63</v>
      </c>
      <c r="O71" s="143"/>
      <c r="P71" s="190">
        <v>160000</v>
      </c>
      <c r="Q71" s="143"/>
      <c r="R71" s="190">
        <v>160000</v>
      </c>
      <c r="S71" s="85" t="s">
        <v>905</v>
      </c>
    </row>
    <row r="72" spans="1:19" ht="36.75" customHeight="1">
      <c r="A72" s="1003" t="s">
        <v>906</v>
      </c>
      <c r="B72" s="1003">
        <v>6</v>
      </c>
      <c r="C72" s="1003">
        <v>5</v>
      </c>
      <c r="D72" s="1003">
        <v>4</v>
      </c>
      <c r="E72" s="997" t="s">
        <v>907</v>
      </c>
      <c r="F72" s="675" t="s">
        <v>908</v>
      </c>
      <c r="G72" s="691" t="s">
        <v>909</v>
      </c>
      <c r="H72" s="691" t="s">
        <v>910</v>
      </c>
      <c r="I72" s="195" t="s">
        <v>47</v>
      </c>
      <c r="J72" s="196">
        <v>1</v>
      </c>
      <c r="K72" s="193" t="s">
        <v>749</v>
      </c>
      <c r="L72" s="563" t="s">
        <v>911</v>
      </c>
      <c r="M72" s="554" t="s">
        <v>313</v>
      </c>
      <c r="N72" s="1003"/>
      <c r="O72" s="998">
        <v>1500000</v>
      </c>
      <c r="P72" s="998"/>
      <c r="Q72" s="998">
        <v>1500000</v>
      </c>
      <c r="R72" s="998"/>
      <c r="S72" s="554" t="s">
        <v>905</v>
      </c>
    </row>
    <row r="73" spans="1:19" ht="36.75" customHeight="1">
      <c r="A73" s="1003"/>
      <c r="B73" s="1003"/>
      <c r="C73" s="1003"/>
      <c r="D73" s="1003"/>
      <c r="E73" s="997"/>
      <c r="F73" s="675"/>
      <c r="G73" s="691"/>
      <c r="H73" s="691"/>
      <c r="I73" s="195" t="s">
        <v>324</v>
      </c>
      <c r="J73" s="196">
        <v>20</v>
      </c>
      <c r="K73" s="193" t="s">
        <v>749</v>
      </c>
      <c r="L73" s="564"/>
      <c r="M73" s="554"/>
      <c r="N73" s="1003"/>
      <c r="O73" s="998"/>
      <c r="P73" s="998"/>
      <c r="Q73" s="998"/>
      <c r="R73" s="998"/>
      <c r="S73" s="554"/>
    </row>
    <row r="74" spans="1:19" ht="38.25" customHeight="1">
      <c r="A74" s="1003"/>
      <c r="B74" s="1003"/>
      <c r="C74" s="1003"/>
      <c r="D74" s="1003"/>
      <c r="E74" s="997"/>
      <c r="F74" s="675"/>
      <c r="G74" s="691"/>
      <c r="H74" s="691"/>
      <c r="I74" s="195" t="s">
        <v>72</v>
      </c>
      <c r="J74" s="196">
        <v>700</v>
      </c>
      <c r="K74" s="193" t="s">
        <v>45</v>
      </c>
      <c r="L74" s="565"/>
      <c r="M74" s="554"/>
      <c r="N74" s="1003"/>
      <c r="O74" s="998"/>
      <c r="P74" s="998"/>
      <c r="Q74" s="998"/>
      <c r="R74" s="998"/>
      <c r="S74" s="554"/>
    </row>
    <row r="75" spans="1:19" ht="36" customHeight="1">
      <c r="A75" s="1001" t="s">
        <v>912</v>
      </c>
      <c r="B75" s="1001">
        <v>6</v>
      </c>
      <c r="C75" s="1001">
        <v>5</v>
      </c>
      <c r="D75" s="1001">
        <v>4</v>
      </c>
      <c r="E75" s="1002" t="s">
        <v>913</v>
      </c>
      <c r="F75" s="1002" t="s">
        <v>914</v>
      </c>
      <c r="G75" s="1001" t="s">
        <v>915</v>
      </c>
      <c r="H75" s="1001" t="s">
        <v>916</v>
      </c>
      <c r="I75" s="197" t="s">
        <v>59</v>
      </c>
      <c r="J75" s="197">
        <v>4</v>
      </c>
      <c r="K75" s="197" t="s">
        <v>749</v>
      </c>
      <c r="L75" s="1001" t="s">
        <v>341</v>
      </c>
      <c r="M75" s="1001" t="s">
        <v>398</v>
      </c>
      <c r="N75" s="1001" t="s">
        <v>63</v>
      </c>
      <c r="O75" s="1006">
        <v>100000</v>
      </c>
      <c r="P75" s="1006">
        <v>100000</v>
      </c>
      <c r="Q75" s="1006">
        <v>100000</v>
      </c>
      <c r="R75" s="1006">
        <v>100000</v>
      </c>
      <c r="S75" s="554" t="s">
        <v>905</v>
      </c>
    </row>
    <row r="76" spans="1:19" ht="37.5" customHeight="1">
      <c r="A76" s="1001"/>
      <c r="B76" s="1001"/>
      <c r="C76" s="1001"/>
      <c r="D76" s="1001"/>
      <c r="E76" s="1002"/>
      <c r="F76" s="1002"/>
      <c r="G76" s="1001"/>
      <c r="H76" s="1001"/>
      <c r="I76" s="197" t="s">
        <v>72</v>
      </c>
      <c r="J76" s="197">
        <v>800</v>
      </c>
      <c r="K76" s="197" t="s">
        <v>45</v>
      </c>
      <c r="L76" s="1001"/>
      <c r="M76" s="1001"/>
      <c r="N76" s="1001"/>
      <c r="O76" s="1006"/>
      <c r="P76" s="1006"/>
      <c r="Q76" s="1006"/>
      <c r="R76" s="1006"/>
      <c r="S76" s="554"/>
    </row>
    <row r="77" spans="1:19" ht="39.75" customHeight="1">
      <c r="A77" s="1003" t="s">
        <v>917</v>
      </c>
      <c r="B77" s="1004" t="s">
        <v>918</v>
      </c>
      <c r="C77" s="1004">
        <v>1</v>
      </c>
      <c r="D77" s="1004">
        <v>6</v>
      </c>
      <c r="E77" s="994" t="s">
        <v>919</v>
      </c>
      <c r="F77" s="994" t="s">
        <v>920</v>
      </c>
      <c r="G77" s="994" t="s">
        <v>921</v>
      </c>
      <c r="H77" s="994" t="s">
        <v>922</v>
      </c>
      <c r="I77" s="199" t="s">
        <v>46</v>
      </c>
      <c r="J77" s="199">
        <v>2</v>
      </c>
      <c r="K77" s="199" t="s">
        <v>749</v>
      </c>
      <c r="L77" s="994" t="s">
        <v>923</v>
      </c>
      <c r="M77" s="570" t="s">
        <v>41</v>
      </c>
      <c r="N77" s="570" t="s">
        <v>63</v>
      </c>
      <c r="O77" s="998">
        <v>550000</v>
      </c>
      <c r="P77" s="998">
        <v>550000</v>
      </c>
      <c r="Q77" s="998">
        <v>550000</v>
      </c>
      <c r="R77" s="998">
        <v>550000</v>
      </c>
      <c r="S77" s="554" t="s">
        <v>905</v>
      </c>
    </row>
    <row r="78" spans="1:19" ht="39.75" customHeight="1">
      <c r="A78" s="1003"/>
      <c r="B78" s="1004"/>
      <c r="C78" s="1004"/>
      <c r="D78" s="1004"/>
      <c r="E78" s="994"/>
      <c r="F78" s="994"/>
      <c r="G78" s="994"/>
      <c r="H78" s="994"/>
      <c r="I78" s="199" t="s">
        <v>818</v>
      </c>
      <c r="J78" s="199">
        <v>280</v>
      </c>
      <c r="K78" s="199" t="s">
        <v>72</v>
      </c>
      <c r="L78" s="994"/>
      <c r="M78" s="570"/>
      <c r="N78" s="570"/>
      <c r="O78" s="998"/>
      <c r="P78" s="998"/>
      <c r="Q78" s="998"/>
      <c r="R78" s="998"/>
      <c r="S78" s="554"/>
    </row>
    <row r="79" spans="1:19" ht="38.25" customHeight="1">
      <c r="A79" s="1003"/>
      <c r="B79" s="1004"/>
      <c r="C79" s="1004"/>
      <c r="D79" s="1004"/>
      <c r="E79" s="994"/>
      <c r="F79" s="994"/>
      <c r="G79" s="994"/>
      <c r="H79" s="994"/>
      <c r="I79" s="199" t="s">
        <v>323</v>
      </c>
      <c r="J79" s="199">
        <v>20</v>
      </c>
      <c r="K79" s="199" t="s">
        <v>749</v>
      </c>
      <c r="L79" s="994"/>
      <c r="M79" s="570"/>
      <c r="N79" s="570"/>
      <c r="O79" s="998"/>
      <c r="P79" s="998"/>
      <c r="Q79" s="998"/>
      <c r="R79" s="998"/>
      <c r="S79" s="554"/>
    </row>
    <row r="80" spans="1:19" ht="37.5" customHeight="1">
      <c r="A80" s="1003"/>
      <c r="B80" s="1004"/>
      <c r="C80" s="1004"/>
      <c r="D80" s="1004"/>
      <c r="E80" s="994"/>
      <c r="F80" s="994"/>
      <c r="G80" s="994"/>
      <c r="H80" s="994"/>
      <c r="I80" s="199" t="s">
        <v>924</v>
      </c>
      <c r="J80" s="199">
        <v>2</v>
      </c>
      <c r="K80" s="199" t="s">
        <v>749</v>
      </c>
      <c r="L80" s="994"/>
      <c r="M80" s="570"/>
      <c r="N80" s="570"/>
      <c r="O80" s="998"/>
      <c r="P80" s="998"/>
      <c r="Q80" s="998"/>
      <c r="R80" s="998"/>
      <c r="S80" s="554"/>
    </row>
    <row r="81" spans="1:19" ht="38.25" customHeight="1">
      <c r="A81" s="1003"/>
      <c r="B81" s="1004"/>
      <c r="C81" s="1004"/>
      <c r="D81" s="1004"/>
      <c r="E81" s="994"/>
      <c r="F81" s="994"/>
      <c r="G81" s="994"/>
      <c r="H81" s="994"/>
      <c r="I81" s="199" t="s">
        <v>925</v>
      </c>
      <c r="J81" s="198">
        <v>2</v>
      </c>
      <c r="K81" s="198" t="s">
        <v>749</v>
      </c>
      <c r="L81" s="994"/>
      <c r="M81" s="570"/>
      <c r="N81" s="570"/>
      <c r="O81" s="998"/>
      <c r="P81" s="998"/>
      <c r="Q81" s="998"/>
      <c r="R81" s="998"/>
      <c r="S81" s="554"/>
    </row>
    <row r="82" spans="1:19" ht="38.25" customHeight="1">
      <c r="A82" s="996" t="s">
        <v>926</v>
      </c>
      <c r="B82" s="996" t="s">
        <v>899</v>
      </c>
      <c r="C82" s="996" t="s">
        <v>38</v>
      </c>
      <c r="D82" s="996">
        <v>7</v>
      </c>
      <c r="E82" s="1000" t="s">
        <v>927</v>
      </c>
      <c r="F82" s="999" t="s">
        <v>928</v>
      </c>
      <c r="G82" s="996" t="s">
        <v>929</v>
      </c>
      <c r="H82" s="996" t="s">
        <v>227</v>
      </c>
      <c r="I82" s="200" t="s">
        <v>227</v>
      </c>
      <c r="J82" s="201" t="s">
        <v>71</v>
      </c>
      <c r="K82" s="200" t="s">
        <v>749</v>
      </c>
      <c r="L82" s="999" t="s">
        <v>930</v>
      </c>
      <c r="M82" s="996" t="s">
        <v>56</v>
      </c>
      <c r="N82" s="996"/>
      <c r="O82" s="995">
        <v>100000</v>
      </c>
      <c r="P82" s="995"/>
      <c r="Q82" s="995">
        <v>100000</v>
      </c>
      <c r="R82" s="995"/>
      <c r="S82" s="554" t="s">
        <v>905</v>
      </c>
    </row>
    <row r="83" spans="1:19" ht="39.75" customHeight="1">
      <c r="A83" s="996"/>
      <c r="B83" s="996"/>
      <c r="C83" s="996"/>
      <c r="D83" s="996"/>
      <c r="E83" s="1000"/>
      <c r="F83" s="999"/>
      <c r="G83" s="996"/>
      <c r="H83" s="996"/>
      <c r="I83" s="200" t="s">
        <v>72</v>
      </c>
      <c r="J83" s="201" t="s">
        <v>931</v>
      </c>
      <c r="K83" s="200" t="s">
        <v>45</v>
      </c>
      <c r="L83" s="999"/>
      <c r="M83" s="996"/>
      <c r="N83" s="996"/>
      <c r="O83" s="995"/>
      <c r="P83" s="995"/>
      <c r="Q83" s="995"/>
      <c r="R83" s="995"/>
      <c r="S83" s="554"/>
    </row>
    <row r="84" spans="1:19" ht="39.75" customHeight="1">
      <c r="A84" s="691" t="s">
        <v>932</v>
      </c>
      <c r="B84" s="691" t="s">
        <v>899</v>
      </c>
      <c r="C84" s="691">
        <v>1</v>
      </c>
      <c r="D84" s="691">
        <v>6</v>
      </c>
      <c r="E84" s="997" t="s">
        <v>933</v>
      </c>
      <c r="F84" s="997" t="s">
        <v>934</v>
      </c>
      <c r="G84" s="691" t="s">
        <v>935</v>
      </c>
      <c r="H84" s="691" t="s">
        <v>936</v>
      </c>
      <c r="I84" s="66" t="s">
        <v>937</v>
      </c>
      <c r="J84" s="67" t="s">
        <v>938</v>
      </c>
      <c r="K84" s="66" t="s">
        <v>749</v>
      </c>
      <c r="L84" s="691" t="s">
        <v>939</v>
      </c>
      <c r="M84" s="691" t="s">
        <v>41</v>
      </c>
      <c r="N84" s="983" t="s">
        <v>63</v>
      </c>
      <c r="O84" s="993">
        <v>90000</v>
      </c>
      <c r="P84" s="993">
        <v>90000</v>
      </c>
      <c r="Q84" s="993">
        <v>90000</v>
      </c>
      <c r="R84" s="993">
        <v>90000</v>
      </c>
      <c r="S84" s="554" t="s">
        <v>905</v>
      </c>
    </row>
    <row r="85" spans="1:19" ht="37.5" customHeight="1">
      <c r="A85" s="691"/>
      <c r="B85" s="691"/>
      <c r="C85" s="691"/>
      <c r="D85" s="691"/>
      <c r="E85" s="997"/>
      <c r="F85" s="997"/>
      <c r="G85" s="691"/>
      <c r="H85" s="691"/>
      <c r="I85" s="66" t="s">
        <v>72</v>
      </c>
      <c r="J85" s="67" t="s">
        <v>940</v>
      </c>
      <c r="K85" s="66" t="s">
        <v>45</v>
      </c>
      <c r="L85" s="691"/>
      <c r="M85" s="691"/>
      <c r="N85" s="983"/>
      <c r="O85" s="993"/>
      <c r="P85" s="993"/>
      <c r="Q85" s="993"/>
      <c r="R85" s="993"/>
      <c r="S85" s="554"/>
    </row>
    <row r="86" spans="1:19" ht="40.5" customHeight="1">
      <c r="A86" s="996" t="s">
        <v>941</v>
      </c>
      <c r="B86" s="691" t="s">
        <v>899</v>
      </c>
      <c r="C86" s="691">
        <v>2</v>
      </c>
      <c r="D86" s="691">
        <v>3</v>
      </c>
      <c r="E86" s="997" t="s">
        <v>942</v>
      </c>
      <c r="F86" s="997" t="s">
        <v>943</v>
      </c>
      <c r="G86" s="691" t="s">
        <v>944</v>
      </c>
      <c r="H86" s="691" t="s">
        <v>945</v>
      </c>
      <c r="I86" s="199" t="s">
        <v>946</v>
      </c>
      <c r="J86" s="198">
        <v>1</v>
      </c>
      <c r="K86" s="199" t="s">
        <v>749</v>
      </c>
      <c r="L86" s="994" t="s">
        <v>904</v>
      </c>
      <c r="M86" s="994" t="s">
        <v>662</v>
      </c>
      <c r="N86" s="994" t="s">
        <v>63</v>
      </c>
      <c r="O86" s="995">
        <v>120000</v>
      </c>
      <c r="P86" s="995">
        <v>230000</v>
      </c>
      <c r="Q86" s="995">
        <v>120000</v>
      </c>
      <c r="R86" s="995">
        <v>230000</v>
      </c>
      <c r="S86" s="554" t="s">
        <v>905</v>
      </c>
    </row>
    <row r="87" spans="1:19" ht="39" customHeight="1">
      <c r="A87" s="675"/>
      <c r="B87" s="675"/>
      <c r="C87" s="675"/>
      <c r="D87" s="675"/>
      <c r="E87" s="675"/>
      <c r="F87" s="675"/>
      <c r="G87" s="675"/>
      <c r="H87" s="675"/>
      <c r="I87" s="199" t="s">
        <v>43</v>
      </c>
      <c r="J87" s="199">
        <v>1</v>
      </c>
      <c r="K87" s="199" t="s">
        <v>749</v>
      </c>
      <c r="L87" s="994"/>
      <c r="M87" s="994"/>
      <c r="N87" s="994"/>
      <c r="O87" s="675"/>
      <c r="P87" s="675"/>
      <c r="Q87" s="675"/>
      <c r="R87" s="675"/>
      <c r="S87" s="675"/>
    </row>
    <row r="88" spans="1:19" ht="39" customHeight="1">
      <c r="A88" s="675"/>
      <c r="B88" s="675"/>
      <c r="C88" s="675"/>
      <c r="D88" s="675"/>
      <c r="E88" s="675"/>
      <c r="F88" s="675"/>
      <c r="G88" s="675"/>
      <c r="H88" s="675"/>
      <c r="I88" s="199" t="s">
        <v>947</v>
      </c>
      <c r="J88" s="199">
        <v>1</v>
      </c>
      <c r="K88" s="199" t="s">
        <v>749</v>
      </c>
      <c r="L88" s="994"/>
      <c r="M88" s="994"/>
      <c r="N88" s="994"/>
      <c r="O88" s="675"/>
      <c r="P88" s="675"/>
      <c r="Q88" s="675"/>
      <c r="R88" s="675"/>
      <c r="S88" s="675"/>
    </row>
    <row r="89" spans="1:19" ht="38.25" customHeight="1">
      <c r="A89" s="675"/>
      <c r="B89" s="675"/>
      <c r="C89" s="675"/>
      <c r="D89" s="675"/>
      <c r="E89" s="675"/>
      <c r="F89" s="675"/>
      <c r="G89" s="675"/>
      <c r="H89" s="675"/>
      <c r="I89" s="198" t="s">
        <v>818</v>
      </c>
      <c r="J89" s="198">
        <v>70</v>
      </c>
      <c r="K89" s="199" t="s">
        <v>72</v>
      </c>
      <c r="L89" s="994"/>
      <c r="M89" s="994"/>
      <c r="N89" s="994"/>
      <c r="O89" s="675"/>
      <c r="P89" s="675"/>
      <c r="Q89" s="675"/>
      <c r="R89" s="675"/>
      <c r="S89" s="675"/>
    </row>
    <row r="90" spans="1:19" ht="225">
      <c r="A90" s="66" t="s">
        <v>948</v>
      </c>
      <c r="B90" s="194">
        <v>6</v>
      </c>
      <c r="C90" s="194">
        <v>2</v>
      </c>
      <c r="D90" s="194">
        <v>3</v>
      </c>
      <c r="E90" s="194" t="s">
        <v>949</v>
      </c>
      <c r="F90" s="202" t="s">
        <v>950</v>
      </c>
      <c r="G90" s="202" t="s">
        <v>951</v>
      </c>
      <c r="H90" s="203" t="s">
        <v>952</v>
      </c>
      <c r="I90" s="202" t="s">
        <v>953</v>
      </c>
      <c r="J90" s="203">
        <v>8</v>
      </c>
      <c r="K90" s="203" t="s">
        <v>57</v>
      </c>
      <c r="L90" s="202" t="s">
        <v>954</v>
      </c>
      <c r="M90" s="202" t="s">
        <v>41</v>
      </c>
      <c r="N90" s="202" t="s">
        <v>63</v>
      </c>
      <c r="O90" s="204">
        <v>30000</v>
      </c>
      <c r="P90" s="204">
        <v>18000</v>
      </c>
      <c r="Q90" s="204">
        <v>30000</v>
      </c>
      <c r="R90" s="204">
        <v>18000</v>
      </c>
      <c r="S90" s="85" t="s">
        <v>905</v>
      </c>
    </row>
    <row r="91" spans="1:19" ht="48.75" customHeight="1">
      <c r="A91" s="983" t="s">
        <v>955</v>
      </c>
      <c r="B91" s="691" t="s">
        <v>899</v>
      </c>
      <c r="C91" s="691">
        <v>1</v>
      </c>
      <c r="D91" s="691">
        <v>6</v>
      </c>
      <c r="E91" s="675" t="s">
        <v>956</v>
      </c>
      <c r="F91" s="675" t="s">
        <v>957</v>
      </c>
      <c r="G91" s="675" t="s">
        <v>958</v>
      </c>
      <c r="H91" s="983" t="s">
        <v>936</v>
      </c>
      <c r="I91" s="18" t="s">
        <v>937</v>
      </c>
      <c r="J91" s="17">
        <v>1</v>
      </c>
      <c r="K91" s="17" t="s">
        <v>57</v>
      </c>
      <c r="L91" s="675" t="s">
        <v>959</v>
      </c>
      <c r="M91" s="983" t="s">
        <v>56</v>
      </c>
      <c r="N91" s="983"/>
      <c r="O91" s="993">
        <v>130000</v>
      </c>
      <c r="P91" s="993"/>
      <c r="Q91" s="993">
        <v>130000</v>
      </c>
      <c r="R91" s="983"/>
      <c r="S91" s="675" t="s">
        <v>905</v>
      </c>
    </row>
    <row r="92" spans="1:19" ht="48.75" customHeight="1">
      <c r="A92" s="983"/>
      <c r="B92" s="691"/>
      <c r="C92" s="691"/>
      <c r="D92" s="691"/>
      <c r="E92" s="675"/>
      <c r="F92" s="675"/>
      <c r="G92" s="675"/>
      <c r="H92" s="983"/>
      <c r="I92" s="18" t="s">
        <v>72</v>
      </c>
      <c r="J92" s="17">
        <v>90</v>
      </c>
      <c r="K92" s="17" t="s">
        <v>45</v>
      </c>
      <c r="L92" s="675"/>
      <c r="M92" s="983"/>
      <c r="N92" s="983"/>
      <c r="O92" s="993"/>
      <c r="P92" s="993"/>
      <c r="Q92" s="993"/>
      <c r="R92" s="983"/>
      <c r="S92" s="675"/>
    </row>
    <row r="93" spans="1:19">
      <c r="Q93" s="2"/>
    </row>
    <row r="94" spans="1:19">
      <c r="O94" s="555"/>
      <c r="P94" s="667" t="s">
        <v>31</v>
      </c>
      <c r="Q94" s="667" t="s">
        <v>32</v>
      </c>
      <c r="R94" s="667"/>
    </row>
    <row r="95" spans="1:19">
      <c r="O95" s="555"/>
      <c r="P95" s="667"/>
      <c r="Q95" s="68">
        <v>2024</v>
      </c>
      <c r="R95" s="68">
        <v>2025</v>
      </c>
    </row>
    <row r="96" spans="1:19">
      <c r="O96" s="16" t="s">
        <v>101</v>
      </c>
      <c r="P96" s="17">
        <v>21</v>
      </c>
      <c r="Q96" s="64">
        <f>Q6+Q12+Q16+Q22+Q26+Q31+Q36+Q40+Q45+Q49+Q55+Q64+Q72+Q75+Q77+Q82+Q84+Q86+Q90+Q91</f>
        <v>6725000</v>
      </c>
      <c r="R96" s="205">
        <f>R90+R86+R84+R77+R75+R71+R49+R45+R40+R36+R31+R26+R22+R12+R6</f>
        <v>1628000</v>
      </c>
    </row>
  </sheetData>
  <mergeCells count="331">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11"/>
    <mergeCell ref="B6:B11"/>
    <mergeCell ref="C6:C11"/>
    <mergeCell ref="D6:D11"/>
    <mergeCell ref="E6:E11"/>
    <mergeCell ref="O6:O11"/>
    <mergeCell ref="P6:P11"/>
    <mergeCell ref="Q6:Q11"/>
    <mergeCell ref="R6:R11"/>
    <mergeCell ref="S6:S11"/>
    <mergeCell ref="H8:H9"/>
    <mergeCell ref="H10:H11"/>
    <mergeCell ref="F6:F11"/>
    <mergeCell ref="G6:G11"/>
    <mergeCell ref="H6:H7"/>
    <mergeCell ref="L6:L11"/>
    <mergeCell ref="M6:M11"/>
    <mergeCell ref="N6:N11"/>
    <mergeCell ref="Q12:Q15"/>
    <mergeCell ref="R12:R15"/>
    <mergeCell ref="Q16:Q21"/>
    <mergeCell ref="R16:R21"/>
    <mergeCell ref="S16:S21"/>
    <mergeCell ref="A12:A15"/>
    <mergeCell ref="B12:B15"/>
    <mergeCell ref="C12:C15"/>
    <mergeCell ref="D12:D15"/>
    <mergeCell ref="E12:E15"/>
    <mergeCell ref="F12:F15"/>
    <mergeCell ref="G12:G15"/>
    <mergeCell ref="H12:H13"/>
    <mergeCell ref="L12:L15"/>
    <mergeCell ref="S12:S15"/>
    <mergeCell ref="H14:H15"/>
    <mergeCell ref="A16:A21"/>
    <mergeCell ref="B16:B21"/>
    <mergeCell ref="C16:C21"/>
    <mergeCell ref="D16:D21"/>
    <mergeCell ref="E16:E21"/>
    <mergeCell ref="F16:F21"/>
    <mergeCell ref="G16:G21"/>
    <mergeCell ref="M12:M15"/>
    <mergeCell ref="N12:N15"/>
    <mergeCell ref="H16:H21"/>
    <mergeCell ref="L16:L21"/>
    <mergeCell ref="M16:M21"/>
    <mergeCell ref="N16:N21"/>
    <mergeCell ref="O16:O21"/>
    <mergeCell ref="P16:P21"/>
    <mergeCell ref="O12:O15"/>
    <mergeCell ref="P12:P15"/>
    <mergeCell ref="P22:P25"/>
    <mergeCell ref="Q22:Q25"/>
    <mergeCell ref="R22:R25"/>
    <mergeCell ref="S31:S35"/>
    <mergeCell ref="A26:A30"/>
    <mergeCell ref="B26:B30"/>
    <mergeCell ref="C26:C30"/>
    <mergeCell ref="D26:D30"/>
    <mergeCell ref="E26:E30"/>
    <mergeCell ref="G22:G25"/>
    <mergeCell ref="H22:H25"/>
    <mergeCell ref="L22:L25"/>
    <mergeCell ref="M22:M25"/>
    <mergeCell ref="N22:N25"/>
    <mergeCell ref="O22:O25"/>
    <mergeCell ref="R26:R30"/>
    <mergeCell ref="S26:S30"/>
    <mergeCell ref="A22:A25"/>
    <mergeCell ref="B22:B25"/>
    <mergeCell ref="C22:C25"/>
    <mergeCell ref="D22:D25"/>
    <mergeCell ref="E22:E25"/>
    <mergeCell ref="F22:F25"/>
    <mergeCell ref="S22:S25"/>
    <mergeCell ref="N26:N30"/>
    <mergeCell ref="O26:O30"/>
    <mergeCell ref="P26:P30"/>
    <mergeCell ref="Q26:Q30"/>
    <mergeCell ref="F26:F30"/>
    <mergeCell ref="G26:G30"/>
    <mergeCell ref="H26:H30"/>
    <mergeCell ref="I26:I27"/>
    <mergeCell ref="J26:J27"/>
    <mergeCell ref="K26:K27"/>
    <mergeCell ref="A31:A35"/>
    <mergeCell ref="B31:B35"/>
    <mergeCell ref="C31:C35"/>
    <mergeCell ref="D31:D35"/>
    <mergeCell ref="E31:E35"/>
    <mergeCell ref="F31:F35"/>
    <mergeCell ref="G31:G35"/>
    <mergeCell ref="L26:L30"/>
    <mergeCell ref="M26:M30"/>
    <mergeCell ref="H31:H35"/>
    <mergeCell ref="L31:L35"/>
    <mergeCell ref="M31:M35"/>
    <mergeCell ref="N31:N35"/>
    <mergeCell ref="O31:O35"/>
    <mergeCell ref="P31:P35"/>
    <mergeCell ref="P36:P39"/>
    <mergeCell ref="Q36:Q39"/>
    <mergeCell ref="R36:R39"/>
    <mergeCell ref="Q31:Q35"/>
    <mergeCell ref="R31:R35"/>
    <mergeCell ref="S45:S48"/>
    <mergeCell ref="N36:N39"/>
    <mergeCell ref="O36:O39"/>
    <mergeCell ref="O40:O44"/>
    <mergeCell ref="P40:P44"/>
    <mergeCell ref="Q40:Q44"/>
    <mergeCell ref="R40:R44"/>
    <mergeCell ref="S40:S44"/>
    <mergeCell ref="S36:S39"/>
    <mergeCell ref="N40:N44"/>
    <mergeCell ref="P45:P48"/>
    <mergeCell ref="Q45:Q48"/>
    <mergeCell ref="R45:R48"/>
    <mergeCell ref="A40:A44"/>
    <mergeCell ref="B40:B44"/>
    <mergeCell ref="C40:C44"/>
    <mergeCell ref="D40:D44"/>
    <mergeCell ref="E40:E44"/>
    <mergeCell ref="G36:G39"/>
    <mergeCell ref="H36:H39"/>
    <mergeCell ref="L36:L39"/>
    <mergeCell ref="M36:M39"/>
    <mergeCell ref="A36:A39"/>
    <mergeCell ref="B36:B39"/>
    <mergeCell ref="C36:C39"/>
    <mergeCell ref="D36:D39"/>
    <mergeCell ref="E36:E39"/>
    <mergeCell ref="F36:F39"/>
    <mergeCell ref="F40:F44"/>
    <mergeCell ref="G40:G44"/>
    <mergeCell ref="H40:H44"/>
    <mergeCell ref="L40:L44"/>
    <mergeCell ref="M40:M44"/>
    <mergeCell ref="G45:G48"/>
    <mergeCell ref="H45:H48"/>
    <mergeCell ref="L45:L48"/>
    <mergeCell ref="M45:M48"/>
    <mergeCell ref="N45:N48"/>
    <mergeCell ref="O45:O48"/>
    <mergeCell ref="A45:A48"/>
    <mergeCell ref="B45:B48"/>
    <mergeCell ref="C45:C48"/>
    <mergeCell ref="D45:D48"/>
    <mergeCell ref="E45:E48"/>
    <mergeCell ref="F45:F48"/>
    <mergeCell ref="S55:S63"/>
    <mergeCell ref="M55:M63"/>
    <mergeCell ref="N55:N63"/>
    <mergeCell ref="O55:O63"/>
    <mergeCell ref="P55:P63"/>
    <mergeCell ref="Q55:Q63"/>
    <mergeCell ref="R55:R63"/>
    <mergeCell ref="A49:A54"/>
    <mergeCell ref="B49:B54"/>
    <mergeCell ref="C49:C54"/>
    <mergeCell ref="D49:D54"/>
    <mergeCell ref="E49:E54"/>
    <mergeCell ref="O49:O54"/>
    <mergeCell ref="P49:P54"/>
    <mergeCell ref="Q49:Q54"/>
    <mergeCell ref="R49:R54"/>
    <mergeCell ref="S49:S54"/>
    <mergeCell ref="H51:H52"/>
    <mergeCell ref="H53:H54"/>
    <mergeCell ref="F49:F54"/>
    <mergeCell ref="G49:G54"/>
    <mergeCell ref="H49:H50"/>
    <mergeCell ref="L49:L54"/>
    <mergeCell ref="M49:M54"/>
    <mergeCell ref="A72:A74"/>
    <mergeCell ref="B72:B74"/>
    <mergeCell ref="C72:C74"/>
    <mergeCell ref="D72:D74"/>
    <mergeCell ref="E72:E74"/>
    <mergeCell ref="M64:M70"/>
    <mergeCell ref="N49:N54"/>
    <mergeCell ref="A55:A63"/>
    <mergeCell ref="B55:B63"/>
    <mergeCell ref="C55:C63"/>
    <mergeCell ref="D55:D63"/>
    <mergeCell ref="E55:E63"/>
    <mergeCell ref="F55:F63"/>
    <mergeCell ref="G55:G63"/>
    <mergeCell ref="H55:H56"/>
    <mergeCell ref="L55:L63"/>
    <mergeCell ref="A64:A70"/>
    <mergeCell ref="B64:B70"/>
    <mergeCell ref="C64:C70"/>
    <mergeCell ref="D64:D70"/>
    <mergeCell ref="E64:E70"/>
    <mergeCell ref="F64:F70"/>
    <mergeCell ref="G64:G70"/>
    <mergeCell ref="L64:L70"/>
    <mergeCell ref="S64:S70"/>
    <mergeCell ref="H67:H68"/>
    <mergeCell ref="H69:H70"/>
    <mergeCell ref="N64:N70"/>
    <mergeCell ref="O64:O70"/>
    <mergeCell ref="P64:P70"/>
    <mergeCell ref="S77:S81"/>
    <mergeCell ref="F72:F74"/>
    <mergeCell ref="G72:G74"/>
    <mergeCell ref="H72:H74"/>
    <mergeCell ref="L72:L74"/>
    <mergeCell ref="M72:M74"/>
    <mergeCell ref="N72:N74"/>
    <mergeCell ref="P75:P76"/>
    <mergeCell ref="Q75:Q76"/>
    <mergeCell ref="R75:R76"/>
    <mergeCell ref="S75:S76"/>
    <mergeCell ref="N75:N76"/>
    <mergeCell ref="O75:O76"/>
    <mergeCell ref="Q64:Q70"/>
    <mergeCell ref="R64:R70"/>
    <mergeCell ref="O72:O74"/>
    <mergeCell ref="P72:P74"/>
    <mergeCell ref="Q72:Q74"/>
    <mergeCell ref="R72:R74"/>
    <mergeCell ref="S72:S74"/>
    <mergeCell ref="A75:A76"/>
    <mergeCell ref="B75:B76"/>
    <mergeCell ref="C75:C76"/>
    <mergeCell ref="D75:D76"/>
    <mergeCell ref="E75:E76"/>
    <mergeCell ref="F75:F76"/>
    <mergeCell ref="O77:O81"/>
    <mergeCell ref="A77:A81"/>
    <mergeCell ref="B77:B81"/>
    <mergeCell ref="C77:C81"/>
    <mergeCell ref="D77:D81"/>
    <mergeCell ref="E77:E81"/>
    <mergeCell ref="G75:G76"/>
    <mergeCell ref="H75:H76"/>
    <mergeCell ref="L75:L76"/>
    <mergeCell ref="M75:M76"/>
    <mergeCell ref="F77:F81"/>
    <mergeCell ref="G77:G81"/>
    <mergeCell ref="H77:H81"/>
    <mergeCell ref="L77:L81"/>
    <mergeCell ref="M77:M81"/>
    <mergeCell ref="N77:N81"/>
    <mergeCell ref="P77:P81"/>
    <mergeCell ref="Q77:Q81"/>
    <mergeCell ref="R77:R81"/>
    <mergeCell ref="S86:S89"/>
    <mergeCell ref="A84:A85"/>
    <mergeCell ref="B84:B85"/>
    <mergeCell ref="C84:C85"/>
    <mergeCell ref="D84:D85"/>
    <mergeCell ref="E84:E85"/>
    <mergeCell ref="G82:G83"/>
    <mergeCell ref="H82:H83"/>
    <mergeCell ref="L82:L83"/>
    <mergeCell ref="M82:M83"/>
    <mergeCell ref="N82:N83"/>
    <mergeCell ref="O82:O83"/>
    <mergeCell ref="A82:A83"/>
    <mergeCell ref="B82:B83"/>
    <mergeCell ref="C82:C83"/>
    <mergeCell ref="D82:D83"/>
    <mergeCell ref="E82:E83"/>
    <mergeCell ref="F82:F83"/>
    <mergeCell ref="O84:O85"/>
    <mergeCell ref="P84:P85"/>
    <mergeCell ref="Q84:Q85"/>
    <mergeCell ref="R84:R85"/>
    <mergeCell ref="S84:S85"/>
    <mergeCell ref="S82:S83"/>
    <mergeCell ref="F84:F85"/>
    <mergeCell ref="G84:G85"/>
    <mergeCell ref="H84:H85"/>
    <mergeCell ref="L84:L85"/>
    <mergeCell ref="M84:M85"/>
    <mergeCell ref="N84:N85"/>
    <mergeCell ref="P82:P83"/>
    <mergeCell ref="Q82:Q83"/>
    <mergeCell ref="R82:R83"/>
    <mergeCell ref="P86:P89"/>
    <mergeCell ref="Q86:Q89"/>
    <mergeCell ref="R86:R89"/>
    <mergeCell ref="M86:M89"/>
    <mergeCell ref="N86:N89"/>
    <mergeCell ref="O86:O89"/>
    <mergeCell ref="A86:A89"/>
    <mergeCell ref="B86:B89"/>
    <mergeCell ref="C86:C89"/>
    <mergeCell ref="D86:D89"/>
    <mergeCell ref="E86:E89"/>
    <mergeCell ref="F86:F89"/>
    <mergeCell ref="A91:A92"/>
    <mergeCell ref="B91:B92"/>
    <mergeCell ref="C91:C92"/>
    <mergeCell ref="D91:D92"/>
    <mergeCell ref="E91:E92"/>
    <mergeCell ref="F91:F92"/>
    <mergeCell ref="G86:G89"/>
    <mergeCell ref="H86:H89"/>
    <mergeCell ref="L86:L89"/>
    <mergeCell ref="P91:P92"/>
    <mergeCell ref="Q91:Q92"/>
    <mergeCell ref="R91:R92"/>
    <mergeCell ref="S91:S92"/>
    <mergeCell ref="O94:O95"/>
    <mergeCell ref="P94:P95"/>
    <mergeCell ref="Q94:R94"/>
    <mergeCell ref="G91:G92"/>
    <mergeCell ref="H91:H92"/>
    <mergeCell ref="L91:L92"/>
    <mergeCell ref="M91:M92"/>
    <mergeCell ref="N91:N92"/>
    <mergeCell ref="O91:O92"/>
  </mergeCells>
  <conditionalFormatting sqref="H16">
    <cfRule type="notContainsBlanks" dxfId="1" priority="3">
      <formula>LEN(TRIM(H16))&gt;0</formula>
    </cfRule>
  </conditionalFormatting>
  <conditionalFormatting sqref="H36:H44">
    <cfRule type="notContainsBlanks" dxfId="0" priority="1">
      <formula>LEN(TRIM(H36))&gt;0</formula>
    </cfRule>
  </conditionalFormatting>
  <pageMargins left="0.70866141732283472" right="0.70866141732283472" top="0.74803149606299213" bottom="0.74803149606299213" header="0.31496062992125984" footer="0.31496062992125984"/>
  <pageSetup paperSize="8" scale="48" fitToHeight="0" orientation="landscape" r:id="rId1"/>
  <rowBreaks count="3" manualBreakCount="3">
    <brk id="30" max="18" man="1"/>
    <brk id="54" max="18" man="1"/>
    <brk id="81"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673AB-89A7-4276-9D31-28FF2AE341D1}">
  <dimension ref="A1:S57"/>
  <sheetViews>
    <sheetView topLeftCell="A2" zoomScale="55" zoomScaleNormal="55" zoomScaleSheetLayoutView="40" workbookViewId="0">
      <selection activeCell="R49" sqref="Q6:R52"/>
    </sheetView>
  </sheetViews>
  <sheetFormatPr defaultRowHeight="15"/>
  <cols>
    <col min="1" max="1" width="5.28515625" customWidth="1"/>
    <col min="5" max="5" width="30.85546875" customWidth="1"/>
    <col min="6" max="6" width="54.42578125" customWidth="1"/>
    <col min="7" max="7" width="63.7109375" customWidth="1"/>
    <col min="8" max="8" width="14.42578125" customWidth="1"/>
    <col min="9" max="9" width="27.5703125" customWidth="1"/>
    <col min="10" max="10" width="22.5703125" customWidth="1"/>
    <col min="11" max="11" width="19.42578125" customWidth="1"/>
    <col min="12" max="12" width="27.28515625" customWidth="1"/>
    <col min="13" max="13" width="13" customWidth="1"/>
    <col min="14" max="14" width="12.140625" customWidth="1"/>
    <col min="15" max="15" width="16.28515625" customWidth="1"/>
    <col min="16" max="16" width="15.85546875" customWidth="1"/>
    <col min="17" max="17" width="15.7109375" customWidth="1"/>
    <col min="18" max="18" width="17.42578125" customWidth="1"/>
    <col min="19" max="19" width="18.28515625" customWidth="1"/>
  </cols>
  <sheetData>
    <row r="1" spans="1:19" ht="18.75">
      <c r="A1" s="20" t="s">
        <v>1290</v>
      </c>
      <c r="B1" s="21"/>
      <c r="C1" s="21"/>
      <c r="D1" s="21"/>
      <c r="E1" s="22"/>
      <c r="F1" s="22"/>
      <c r="G1" s="21"/>
      <c r="H1" s="21"/>
      <c r="I1" s="21"/>
      <c r="J1" s="21"/>
      <c r="K1" s="21"/>
      <c r="L1" s="23"/>
      <c r="M1" s="21"/>
      <c r="N1" s="21"/>
      <c r="O1" s="24"/>
      <c r="P1" s="25"/>
      <c r="Q1" s="24"/>
      <c r="R1" s="24"/>
      <c r="S1" s="21"/>
    </row>
    <row r="2" spans="1:19">
      <c r="A2" s="588"/>
      <c r="B2" s="588"/>
      <c r="C2" s="588"/>
      <c r="D2" s="588"/>
      <c r="E2" s="588"/>
      <c r="F2" s="588"/>
      <c r="G2" s="588"/>
      <c r="H2" s="588"/>
      <c r="I2" s="588"/>
      <c r="J2" s="21"/>
      <c r="K2" s="21"/>
      <c r="L2" s="589"/>
      <c r="M2" s="589"/>
      <c r="N2" s="589"/>
      <c r="O2" s="589"/>
      <c r="P2" s="589"/>
      <c r="Q2" s="589"/>
      <c r="R2" s="589"/>
      <c r="S2" s="589"/>
    </row>
    <row r="3" spans="1:19" ht="31.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ht="27" customHeight="1">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ht="24.75" customHeight="1">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ht="35.25" customHeight="1">
      <c r="A6" s="570">
        <v>1</v>
      </c>
      <c r="B6" s="570" t="s">
        <v>66</v>
      </c>
      <c r="C6" s="570" t="s">
        <v>38</v>
      </c>
      <c r="D6" s="570">
        <v>3</v>
      </c>
      <c r="E6" s="554" t="s">
        <v>103</v>
      </c>
      <c r="F6" s="554" t="s">
        <v>104</v>
      </c>
      <c r="G6" s="554" t="s">
        <v>105</v>
      </c>
      <c r="H6" s="554" t="s">
        <v>106</v>
      </c>
      <c r="I6" s="554" t="s">
        <v>107</v>
      </c>
      <c r="J6" s="582" t="s">
        <v>128</v>
      </c>
      <c r="K6" s="570" t="s">
        <v>57</v>
      </c>
      <c r="L6" s="554" t="s">
        <v>40</v>
      </c>
      <c r="M6" s="570" t="s">
        <v>41</v>
      </c>
      <c r="N6" s="570" t="s">
        <v>42</v>
      </c>
      <c r="O6" s="587">
        <v>80000</v>
      </c>
      <c r="P6" s="587" t="s">
        <v>42</v>
      </c>
      <c r="Q6" s="587">
        <v>80000</v>
      </c>
      <c r="R6" s="587" t="s">
        <v>42</v>
      </c>
      <c r="S6" s="554" t="s">
        <v>69</v>
      </c>
    </row>
    <row r="7" spans="1:19" ht="27" customHeight="1">
      <c r="A7" s="570"/>
      <c r="B7" s="570"/>
      <c r="C7" s="570"/>
      <c r="D7" s="570"/>
      <c r="E7" s="554"/>
      <c r="F7" s="554"/>
      <c r="G7" s="554"/>
      <c r="H7" s="554"/>
      <c r="I7" s="554"/>
      <c r="J7" s="554"/>
      <c r="K7" s="570"/>
      <c r="L7" s="554"/>
      <c r="M7" s="570"/>
      <c r="N7" s="570"/>
      <c r="O7" s="587"/>
      <c r="P7" s="587"/>
      <c r="Q7" s="587"/>
      <c r="R7" s="587"/>
      <c r="S7" s="554"/>
    </row>
    <row r="8" spans="1:19" ht="60" customHeight="1">
      <c r="A8" s="570"/>
      <c r="B8" s="570"/>
      <c r="C8" s="570"/>
      <c r="D8" s="570"/>
      <c r="E8" s="554"/>
      <c r="F8" s="554"/>
      <c r="G8" s="554"/>
      <c r="H8" s="554"/>
      <c r="I8" s="554"/>
      <c r="J8" s="554"/>
      <c r="K8" s="570"/>
      <c r="L8" s="554"/>
      <c r="M8" s="570"/>
      <c r="N8" s="570"/>
      <c r="O8" s="587"/>
      <c r="P8" s="587"/>
      <c r="Q8" s="587"/>
      <c r="R8" s="587"/>
      <c r="S8" s="554"/>
    </row>
    <row r="9" spans="1:19" ht="47.25" customHeight="1">
      <c r="A9" s="554">
        <v>2</v>
      </c>
      <c r="B9" s="554">
        <v>1.6</v>
      </c>
      <c r="C9" s="554">
        <v>1.2</v>
      </c>
      <c r="D9" s="554">
        <v>3</v>
      </c>
      <c r="E9" s="554" t="s">
        <v>79</v>
      </c>
      <c r="F9" s="554" t="s">
        <v>1047</v>
      </c>
      <c r="G9" s="554" t="s">
        <v>80</v>
      </c>
      <c r="H9" s="554" t="s">
        <v>73</v>
      </c>
      <c r="I9" s="85" t="s">
        <v>81</v>
      </c>
      <c r="J9" s="85">
        <v>1</v>
      </c>
      <c r="K9" s="85" t="s">
        <v>57</v>
      </c>
      <c r="L9" s="554" t="s">
        <v>82</v>
      </c>
      <c r="M9" s="554" t="s">
        <v>41</v>
      </c>
      <c r="N9" s="554" t="s">
        <v>42</v>
      </c>
      <c r="O9" s="562">
        <v>160000</v>
      </c>
      <c r="P9" s="562" t="s">
        <v>42</v>
      </c>
      <c r="Q9" s="562">
        <v>160000</v>
      </c>
      <c r="R9" s="562" t="s">
        <v>42</v>
      </c>
      <c r="S9" s="554" t="s">
        <v>69</v>
      </c>
    </row>
    <row r="10" spans="1:19" ht="72.75" customHeight="1">
      <c r="A10" s="554"/>
      <c r="B10" s="554"/>
      <c r="C10" s="554"/>
      <c r="D10" s="554"/>
      <c r="E10" s="554"/>
      <c r="F10" s="554"/>
      <c r="G10" s="554"/>
      <c r="H10" s="554"/>
      <c r="I10" s="85" t="s">
        <v>130</v>
      </c>
      <c r="J10" s="222" t="s">
        <v>108</v>
      </c>
      <c r="K10" s="85" t="s">
        <v>45</v>
      </c>
      <c r="L10" s="554"/>
      <c r="M10" s="554"/>
      <c r="N10" s="554"/>
      <c r="O10" s="562"/>
      <c r="P10" s="562"/>
      <c r="Q10" s="562"/>
      <c r="R10" s="562"/>
      <c r="S10" s="554"/>
    </row>
    <row r="11" spans="1:19" ht="72.75" customHeight="1">
      <c r="A11" s="554"/>
      <c r="B11" s="554"/>
      <c r="C11" s="554"/>
      <c r="D11" s="554"/>
      <c r="E11" s="554"/>
      <c r="F11" s="554"/>
      <c r="G11" s="554"/>
      <c r="H11" s="554"/>
      <c r="I11" s="85" t="s">
        <v>979</v>
      </c>
      <c r="J11" s="87" t="s">
        <v>71</v>
      </c>
      <c r="K11" s="85" t="s">
        <v>57</v>
      </c>
      <c r="L11" s="554"/>
      <c r="M11" s="554"/>
      <c r="N11" s="554"/>
      <c r="O11" s="562"/>
      <c r="P11" s="562"/>
      <c r="Q11" s="562"/>
      <c r="R11" s="562"/>
      <c r="S11" s="554"/>
    </row>
    <row r="12" spans="1:19" ht="32.25" customHeight="1">
      <c r="A12" s="579">
        <v>3</v>
      </c>
      <c r="B12" s="563" t="s">
        <v>66</v>
      </c>
      <c r="C12" s="563" t="s">
        <v>38</v>
      </c>
      <c r="D12" s="563">
        <v>3</v>
      </c>
      <c r="E12" s="563" t="s">
        <v>109</v>
      </c>
      <c r="F12" s="563" t="s">
        <v>110</v>
      </c>
      <c r="G12" s="563" t="s">
        <v>111</v>
      </c>
      <c r="H12" s="574" t="s">
        <v>43</v>
      </c>
      <c r="I12" s="85" t="s">
        <v>44</v>
      </c>
      <c r="J12" s="85">
        <v>1</v>
      </c>
      <c r="K12" s="563" t="s">
        <v>40</v>
      </c>
      <c r="L12" s="563" t="s">
        <v>40</v>
      </c>
      <c r="M12" s="563" t="s">
        <v>41</v>
      </c>
      <c r="N12" s="580" t="s">
        <v>42</v>
      </c>
      <c r="O12" s="556">
        <v>15000</v>
      </c>
      <c r="P12" s="580" t="s">
        <v>42</v>
      </c>
      <c r="Q12" s="556">
        <v>15000</v>
      </c>
      <c r="R12" s="563" t="s">
        <v>42</v>
      </c>
      <c r="S12" s="563" t="s">
        <v>69</v>
      </c>
    </row>
    <row r="13" spans="1:19" ht="45" customHeight="1">
      <c r="A13" s="579"/>
      <c r="B13" s="564"/>
      <c r="C13" s="564"/>
      <c r="D13" s="564"/>
      <c r="E13" s="564"/>
      <c r="F13" s="564"/>
      <c r="G13" s="564"/>
      <c r="H13" s="576"/>
      <c r="I13" s="209" t="s">
        <v>100</v>
      </c>
      <c r="J13" s="223" t="s">
        <v>113</v>
      </c>
      <c r="K13" s="564"/>
      <c r="L13" s="564"/>
      <c r="M13" s="564"/>
      <c r="N13" s="581"/>
      <c r="O13" s="557"/>
      <c r="P13" s="581"/>
      <c r="Q13" s="557"/>
      <c r="R13" s="564"/>
      <c r="S13" s="564"/>
    </row>
    <row r="14" spans="1:19" ht="38.25" customHeight="1">
      <c r="A14" s="579"/>
      <c r="B14" s="564"/>
      <c r="C14" s="564"/>
      <c r="D14" s="564"/>
      <c r="E14" s="564"/>
      <c r="F14" s="564"/>
      <c r="G14" s="564"/>
      <c r="H14" s="576"/>
      <c r="I14" s="221" t="s">
        <v>94</v>
      </c>
      <c r="J14" s="222" t="s">
        <v>129</v>
      </c>
      <c r="K14" s="564"/>
      <c r="L14" s="564"/>
      <c r="M14" s="564"/>
      <c r="N14" s="581"/>
      <c r="O14" s="557"/>
      <c r="P14" s="581"/>
      <c r="Q14" s="557"/>
      <c r="R14" s="564"/>
      <c r="S14" s="564"/>
    </row>
    <row r="15" spans="1:19" ht="45" customHeight="1">
      <c r="A15" s="579"/>
      <c r="B15" s="564"/>
      <c r="C15" s="564"/>
      <c r="D15" s="564"/>
      <c r="E15" s="564"/>
      <c r="F15" s="564"/>
      <c r="G15" s="564"/>
      <c r="H15" s="576"/>
      <c r="I15" s="85" t="s">
        <v>96</v>
      </c>
      <c r="J15" s="224" t="s">
        <v>129</v>
      </c>
      <c r="K15" s="564"/>
      <c r="L15" s="564"/>
      <c r="M15" s="564"/>
      <c r="N15" s="581"/>
      <c r="O15" s="557"/>
      <c r="P15" s="581"/>
      <c r="Q15" s="557"/>
      <c r="R15" s="564"/>
      <c r="S15" s="564"/>
    </row>
    <row r="16" spans="1:19" ht="64.5" customHeight="1">
      <c r="A16" s="574">
        <v>4</v>
      </c>
      <c r="B16" s="574" t="s">
        <v>66</v>
      </c>
      <c r="C16" s="574">
        <v>5</v>
      </c>
      <c r="D16" s="574">
        <v>4</v>
      </c>
      <c r="E16" s="563" t="s">
        <v>114</v>
      </c>
      <c r="F16" s="563" t="s">
        <v>115</v>
      </c>
      <c r="G16" s="563" t="s">
        <v>58</v>
      </c>
      <c r="H16" s="577" t="s">
        <v>58</v>
      </c>
      <c r="I16" s="85" t="s">
        <v>59</v>
      </c>
      <c r="J16" s="85">
        <v>1</v>
      </c>
      <c r="K16" s="563" t="s">
        <v>126</v>
      </c>
      <c r="L16" s="563" t="s">
        <v>116</v>
      </c>
      <c r="M16" s="563" t="s">
        <v>41</v>
      </c>
      <c r="N16" s="563" t="s">
        <v>42</v>
      </c>
      <c r="O16" s="556">
        <v>20000</v>
      </c>
      <c r="P16" s="563" t="s">
        <v>42</v>
      </c>
      <c r="Q16" s="556">
        <v>20000</v>
      </c>
      <c r="R16" s="563" t="s">
        <v>42</v>
      </c>
      <c r="S16" s="563" t="s">
        <v>69</v>
      </c>
    </row>
    <row r="17" spans="1:19" ht="72.75" customHeight="1">
      <c r="A17" s="576"/>
      <c r="B17" s="576"/>
      <c r="C17" s="576"/>
      <c r="D17" s="576"/>
      <c r="E17" s="564"/>
      <c r="F17" s="564"/>
      <c r="G17" s="564"/>
      <c r="H17" s="578"/>
      <c r="I17" s="209" t="s">
        <v>60</v>
      </c>
      <c r="J17" s="209" t="s">
        <v>133</v>
      </c>
      <c r="K17" s="565"/>
      <c r="L17" s="565"/>
      <c r="M17" s="565"/>
      <c r="N17" s="565"/>
      <c r="O17" s="558"/>
      <c r="P17" s="565"/>
      <c r="Q17" s="558"/>
      <c r="R17" s="565"/>
      <c r="S17" s="565"/>
    </row>
    <row r="18" spans="1:19" ht="45" customHeight="1">
      <c r="A18" s="554">
        <v>5</v>
      </c>
      <c r="B18" s="554">
        <v>6</v>
      </c>
      <c r="C18" s="554">
        <v>1</v>
      </c>
      <c r="D18" s="554">
        <v>6</v>
      </c>
      <c r="E18" s="563" t="s">
        <v>980</v>
      </c>
      <c r="F18" s="563" t="s">
        <v>981</v>
      </c>
      <c r="G18" s="563" t="s">
        <v>1048</v>
      </c>
      <c r="H18" s="554" t="s">
        <v>74</v>
      </c>
      <c r="I18" s="85" t="s">
        <v>44</v>
      </c>
      <c r="J18" s="85">
        <v>1</v>
      </c>
      <c r="K18" s="85" t="s">
        <v>57</v>
      </c>
      <c r="L18" s="554" t="s">
        <v>75</v>
      </c>
      <c r="M18" s="554" t="s">
        <v>41</v>
      </c>
      <c r="N18" s="554" t="s">
        <v>42</v>
      </c>
      <c r="O18" s="562">
        <v>100000</v>
      </c>
      <c r="P18" s="562" t="s">
        <v>42</v>
      </c>
      <c r="Q18" s="562">
        <v>100000</v>
      </c>
      <c r="R18" s="562" t="s">
        <v>42</v>
      </c>
      <c r="S18" s="554" t="s">
        <v>69</v>
      </c>
    </row>
    <row r="19" spans="1:19" ht="30">
      <c r="A19" s="554"/>
      <c r="B19" s="554"/>
      <c r="C19" s="554"/>
      <c r="D19" s="554"/>
      <c r="E19" s="564"/>
      <c r="F19" s="564"/>
      <c r="G19" s="564"/>
      <c r="H19" s="554"/>
      <c r="I19" s="85" t="s">
        <v>112</v>
      </c>
      <c r="J19" s="222" t="s">
        <v>76</v>
      </c>
      <c r="K19" s="85" t="s">
        <v>77</v>
      </c>
      <c r="L19" s="554"/>
      <c r="M19" s="554"/>
      <c r="N19" s="554"/>
      <c r="O19" s="562"/>
      <c r="P19" s="562"/>
      <c r="Q19" s="562"/>
      <c r="R19" s="562"/>
      <c r="S19" s="554"/>
    </row>
    <row r="20" spans="1:19" ht="38.25" customHeight="1">
      <c r="A20" s="554"/>
      <c r="B20" s="554"/>
      <c r="C20" s="554"/>
      <c r="D20" s="554"/>
      <c r="E20" s="564"/>
      <c r="F20" s="564"/>
      <c r="G20" s="564"/>
      <c r="H20" s="554"/>
      <c r="I20" s="85" t="s">
        <v>93</v>
      </c>
      <c r="J20" s="85" t="s">
        <v>76</v>
      </c>
      <c r="K20" s="85" t="s">
        <v>57</v>
      </c>
      <c r="L20" s="554"/>
      <c r="M20" s="554"/>
      <c r="N20" s="554"/>
      <c r="O20" s="562"/>
      <c r="P20" s="562"/>
      <c r="Q20" s="562"/>
      <c r="R20" s="562"/>
      <c r="S20" s="554"/>
    </row>
    <row r="21" spans="1:19" ht="36.75" customHeight="1">
      <c r="A21" s="554"/>
      <c r="B21" s="554"/>
      <c r="C21" s="554"/>
      <c r="D21" s="554"/>
      <c r="E21" s="564"/>
      <c r="F21" s="564"/>
      <c r="G21" s="564"/>
      <c r="H21" s="554"/>
      <c r="I21" s="85" t="s">
        <v>89</v>
      </c>
      <c r="J21" s="85" t="s">
        <v>95</v>
      </c>
      <c r="K21" s="85" t="s">
        <v>57</v>
      </c>
      <c r="L21" s="554"/>
      <c r="M21" s="554"/>
      <c r="N21" s="554"/>
      <c r="O21" s="562"/>
      <c r="P21" s="562"/>
      <c r="Q21" s="562"/>
      <c r="R21" s="562"/>
      <c r="S21" s="554"/>
    </row>
    <row r="22" spans="1:19" ht="38.25" customHeight="1">
      <c r="A22" s="554"/>
      <c r="B22" s="554"/>
      <c r="C22" s="554"/>
      <c r="D22" s="554"/>
      <c r="E22" s="564"/>
      <c r="F22" s="564"/>
      <c r="G22" s="564"/>
      <c r="H22" s="554"/>
      <c r="I22" s="85" t="s">
        <v>90</v>
      </c>
      <c r="J22" s="225" t="s">
        <v>97</v>
      </c>
      <c r="K22" s="86" t="s">
        <v>77</v>
      </c>
      <c r="L22" s="554"/>
      <c r="M22" s="554"/>
      <c r="N22" s="554"/>
      <c r="O22" s="562"/>
      <c r="P22" s="562"/>
      <c r="Q22" s="562"/>
      <c r="R22" s="562"/>
      <c r="S22" s="554"/>
    </row>
    <row r="23" spans="1:19" ht="35.25" customHeight="1">
      <c r="A23" s="554"/>
      <c r="B23" s="554"/>
      <c r="C23" s="554"/>
      <c r="D23" s="554"/>
      <c r="E23" s="564"/>
      <c r="F23" s="564"/>
      <c r="G23" s="564"/>
      <c r="H23" s="554"/>
      <c r="I23" s="85" t="s">
        <v>78</v>
      </c>
      <c r="J23" s="85">
        <v>1</v>
      </c>
      <c r="K23" s="85" t="s">
        <v>57</v>
      </c>
      <c r="L23" s="554"/>
      <c r="M23" s="554"/>
      <c r="N23" s="554"/>
      <c r="O23" s="562"/>
      <c r="P23" s="562"/>
      <c r="Q23" s="562"/>
      <c r="R23" s="562"/>
      <c r="S23" s="554"/>
    </row>
    <row r="24" spans="1:19" ht="45">
      <c r="A24" s="554"/>
      <c r="B24" s="554"/>
      <c r="C24" s="554"/>
      <c r="D24" s="554"/>
      <c r="E24" s="565"/>
      <c r="F24" s="565"/>
      <c r="G24" s="565"/>
      <c r="H24" s="554"/>
      <c r="I24" s="85" t="s">
        <v>91</v>
      </c>
      <c r="J24" s="85" t="s">
        <v>92</v>
      </c>
      <c r="K24" s="85" t="s">
        <v>57</v>
      </c>
      <c r="L24" s="554"/>
      <c r="M24" s="554"/>
      <c r="N24" s="554"/>
      <c r="O24" s="562"/>
      <c r="P24" s="562"/>
      <c r="Q24" s="562"/>
      <c r="R24" s="562"/>
      <c r="S24" s="554"/>
    </row>
    <row r="25" spans="1:19" ht="63.75" customHeight="1">
      <c r="A25" s="563">
        <v>6</v>
      </c>
      <c r="B25" s="563" t="s">
        <v>67</v>
      </c>
      <c r="C25" s="563">
        <v>2.2999999999999998</v>
      </c>
      <c r="D25" s="563">
        <v>10</v>
      </c>
      <c r="E25" s="563" t="s">
        <v>117</v>
      </c>
      <c r="F25" s="563" t="s">
        <v>49</v>
      </c>
      <c r="G25" s="563" t="s">
        <v>85</v>
      </c>
      <c r="H25" s="563" t="s">
        <v>50</v>
      </c>
      <c r="I25" s="226" t="s">
        <v>51</v>
      </c>
      <c r="J25" s="87" t="s">
        <v>71</v>
      </c>
      <c r="K25" s="86" t="s">
        <v>57</v>
      </c>
      <c r="L25" s="563" t="s">
        <v>127</v>
      </c>
      <c r="M25" s="563" t="s">
        <v>56</v>
      </c>
      <c r="N25" s="563" t="s">
        <v>42</v>
      </c>
      <c r="O25" s="556">
        <v>80000</v>
      </c>
      <c r="P25" s="563" t="s">
        <v>42</v>
      </c>
      <c r="Q25" s="556">
        <v>80000</v>
      </c>
      <c r="R25" s="563" t="s">
        <v>42</v>
      </c>
      <c r="S25" s="563" t="s">
        <v>69</v>
      </c>
    </row>
    <row r="26" spans="1:19" ht="36" customHeight="1">
      <c r="A26" s="564"/>
      <c r="B26" s="564"/>
      <c r="C26" s="564"/>
      <c r="D26" s="564"/>
      <c r="E26" s="564"/>
      <c r="F26" s="564"/>
      <c r="G26" s="564"/>
      <c r="H26" s="564"/>
      <c r="I26" s="221" t="s">
        <v>52</v>
      </c>
      <c r="J26" s="227" t="s">
        <v>87</v>
      </c>
      <c r="K26" s="210" t="s">
        <v>53</v>
      </c>
      <c r="L26" s="564"/>
      <c r="M26" s="564"/>
      <c r="N26" s="564"/>
      <c r="O26" s="557"/>
      <c r="P26" s="564"/>
      <c r="Q26" s="557"/>
      <c r="R26" s="564"/>
      <c r="S26" s="564"/>
    </row>
    <row r="27" spans="1:19" ht="37.5" customHeight="1">
      <c r="A27" s="564"/>
      <c r="B27" s="564"/>
      <c r="C27" s="564"/>
      <c r="D27" s="564"/>
      <c r="E27" s="564"/>
      <c r="F27" s="564"/>
      <c r="G27" s="564"/>
      <c r="H27" s="564"/>
      <c r="I27" s="221" t="s">
        <v>88</v>
      </c>
      <c r="J27" s="87" t="s">
        <v>118</v>
      </c>
      <c r="K27" s="85" t="s">
        <v>45</v>
      </c>
      <c r="L27" s="564"/>
      <c r="M27" s="564"/>
      <c r="N27" s="564"/>
      <c r="O27" s="557"/>
      <c r="P27" s="564"/>
      <c r="Q27" s="557"/>
      <c r="R27" s="564"/>
      <c r="S27" s="564"/>
    </row>
    <row r="28" spans="1:19" ht="54.75" customHeight="1">
      <c r="A28" s="565"/>
      <c r="B28" s="565"/>
      <c r="C28" s="565"/>
      <c r="D28" s="565"/>
      <c r="E28" s="565"/>
      <c r="F28" s="565"/>
      <c r="G28" s="565"/>
      <c r="H28" s="565"/>
      <c r="I28" s="85" t="s">
        <v>99</v>
      </c>
      <c r="J28" s="87" t="s">
        <v>71</v>
      </c>
      <c r="K28" s="85" t="s">
        <v>57</v>
      </c>
      <c r="L28" s="565"/>
      <c r="M28" s="565"/>
      <c r="N28" s="565"/>
      <c r="O28" s="558"/>
      <c r="P28" s="565"/>
      <c r="Q28" s="558"/>
      <c r="R28" s="565"/>
      <c r="S28" s="565"/>
    </row>
    <row r="29" spans="1:19" ht="60">
      <c r="A29" s="563">
        <v>7</v>
      </c>
      <c r="B29" s="570" t="s">
        <v>67</v>
      </c>
      <c r="C29" s="570">
        <v>2.2999999999999998</v>
      </c>
      <c r="D29" s="554">
        <v>10</v>
      </c>
      <c r="E29" s="571" t="s">
        <v>83</v>
      </c>
      <c r="F29" s="554" t="s">
        <v>84</v>
      </c>
      <c r="G29" s="554" t="s">
        <v>85</v>
      </c>
      <c r="H29" s="554" t="s">
        <v>50</v>
      </c>
      <c r="I29" s="226" t="s">
        <v>51</v>
      </c>
      <c r="J29" s="87" t="s">
        <v>71</v>
      </c>
      <c r="K29" s="86" t="s">
        <v>57</v>
      </c>
      <c r="L29" s="554" t="s">
        <v>86</v>
      </c>
      <c r="M29" s="554" t="s">
        <v>63</v>
      </c>
      <c r="N29" s="554" t="s">
        <v>42</v>
      </c>
      <c r="O29" s="562">
        <v>200000</v>
      </c>
      <c r="P29" s="562" t="s">
        <v>42</v>
      </c>
      <c r="Q29" s="562">
        <v>200000</v>
      </c>
      <c r="R29" s="562" t="s">
        <v>42</v>
      </c>
      <c r="S29" s="554" t="s">
        <v>69</v>
      </c>
    </row>
    <row r="30" spans="1:19" ht="59.25" customHeight="1">
      <c r="A30" s="564"/>
      <c r="B30" s="570"/>
      <c r="C30" s="570"/>
      <c r="D30" s="554"/>
      <c r="E30" s="571"/>
      <c r="F30" s="554"/>
      <c r="G30" s="554"/>
      <c r="H30" s="554"/>
      <c r="I30" s="221" t="s">
        <v>52</v>
      </c>
      <c r="J30" s="227" t="s">
        <v>87</v>
      </c>
      <c r="K30" s="210" t="s">
        <v>53</v>
      </c>
      <c r="L30" s="554"/>
      <c r="M30" s="554"/>
      <c r="N30" s="554"/>
      <c r="O30" s="562"/>
      <c r="P30" s="562"/>
      <c r="Q30" s="562"/>
      <c r="R30" s="562"/>
      <c r="S30" s="554"/>
    </row>
    <row r="31" spans="1:19" ht="52.5" customHeight="1">
      <c r="A31" s="564"/>
      <c r="B31" s="570"/>
      <c r="C31" s="570"/>
      <c r="D31" s="554"/>
      <c r="E31" s="571"/>
      <c r="F31" s="554"/>
      <c r="G31" s="554"/>
      <c r="H31" s="554"/>
      <c r="I31" s="221" t="s">
        <v>88</v>
      </c>
      <c r="J31" s="87" t="s">
        <v>98</v>
      </c>
      <c r="K31" s="85" t="s">
        <v>45</v>
      </c>
      <c r="L31" s="554"/>
      <c r="M31" s="554"/>
      <c r="N31" s="554"/>
      <c r="O31" s="562"/>
      <c r="P31" s="562"/>
      <c r="Q31" s="562"/>
      <c r="R31" s="562"/>
      <c r="S31" s="554"/>
    </row>
    <row r="32" spans="1:19" ht="45.75" customHeight="1">
      <c r="A32" s="565"/>
      <c r="B32" s="570"/>
      <c r="C32" s="570"/>
      <c r="D32" s="554"/>
      <c r="E32" s="571"/>
      <c r="F32" s="554"/>
      <c r="G32" s="554"/>
      <c r="H32" s="554"/>
      <c r="I32" s="85" t="s">
        <v>99</v>
      </c>
      <c r="J32" s="87" t="s">
        <v>71</v>
      </c>
      <c r="K32" s="85" t="s">
        <v>57</v>
      </c>
      <c r="L32" s="554"/>
      <c r="M32" s="554"/>
      <c r="N32" s="554"/>
      <c r="O32" s="562"/>
      <c r="P32" s="562"/>
      <c r="Q32" s="562"/>
      <c r="R32" s="562"/>
      <c r="S32" s="554"/>
    </row>
    <row r="33" spans="1:19" ht="38.25" customHeight="1">
      <c r="A33" s="563">
        <v>8</v>
      </c>
      <c r="B33" s="563">
        <v>6</v>
      </c>
      <c r="C33" s="563">
        <v>5</v>
      </c>
      <c r="D33" s="563">
        <v>11</v>
      </c>
      <c r="E33" s="563" t="s">
        <v>119</v>
      </c>
      <c r="F33" s="563" t="s">
        <v>61</v>
      </c>
      <c r="G33" s="563" t="s">
        <v>120</v>
      </c>
      <c r="H33" s="563" t="s">
        <v>43</v>
      </c>
      <c r="I33" s="221" t="s">
        <v>44</v>
      </c>
      <c r="J33" s="85">
        <v>1</v>
      </c>
      <c r="K33" s="85" t="s">
        <v>57</v>
      </c>
      <c r="L33" s="563" t="s">
        <v>62</v>
      </c>
      <c r="M33" s="563" t="s">
        <v>56</v>
      </c>
      <c r="N33" s="563" t="s">
        <v>42</v>
      </c>
      <c r="O33" s="556">
        <v>20000</v>
      </c>
      <c r="P33" s="556" t="s">
        <v>42</v>
      </c>
      <c r="Q33" s="556">
        <v>20000</v>
      </c>
      <c r="R33" s="556" t="s">
        <v>42</v>
      </c>
      <c r="S33" s="563" t="s">
        <v>69</v>
      </c>
    </row>
    <row r="34" spans="1:19" ht="47.25" customHeight="1">
      <c r="A34" s="564"/>
      <c r="B34" s="564"/>
      <c r="C34" s="564"/>
      <c r="D34" s="564"/>
      <c r="E34" s="564"/>
      <c r="F34" s="564"/>
      <c r="G34" s="564"/>
      <c r="H34" s="564"/>
      <c r="I34" s="228" t="s">
        <v>100</v>
      </c>
      <c r="J34" s="85" t="s">
        <v>55</v>
      </c>
      <c r="K34" s="85" t="s">
        <v>65</v>
      </c>
      <c r="L34" s="564"/>
      <c r="M34" s="564"/>
      <c r="N34" s="564"/>
      <c r="O34" s="557"/>
      <c r="P34" s="557"/>
      <c r="Q34" s="557"/>
      <c r="R34" s="557"/>
      <c r="S34" s="564"/>
    </row>
    <row r="35" spans="1:19" ht="49.5" customHeight="1">
      <c r="A35" s="564"/>
      <c r="B35" s="564"/>
      <c r="C35" s="564"/>
      <c r="D35" s="564"/>
      <c r="E35" s="564"/>
      <c r="F35" s="564"/>
      <c r="G35" s="564"/>
      <c r="H35" s="564"/>
      <c r="I35" s="85" t="s">
        <v>121</v>
      </c>
      <c r="J35" s="220" t="s">
        <v>122</v>
      </c>
      <c r="K35" s="85" t="s">
        <v>65</v>
      </c>
      <c r="L35" s="564"/>
      <c r="M35" s="564"/>
      <c r="N35" s="564"/>
      <c r="O35" s="557"/>
      <c r="P35" s="557"/>
      <c r="Q35" s="557"/>
      <c r="R35" s="557"/>
      <c r="S35" s="564"/>
    </row>
    <row r="36" spans="1:19" ht="44.25" customHeight="1">
      <c r="A36" s="565"/>
      <c r="B36" s="565"/>
      <c r="C36" s="565"/>
      <c r="D36" s="565"/>
      <c r="E36" s="565"/>
      <c r="F36" s="565"/>
      <c r="G36" s="565"/>
      <c r="H36" s="565"/>
      <c r="I36" s="221" t="s">
        <v>94</v>
      </c>
      <c r="J36" s="220" t="s">
        <v>122</v>
      </c>
      <c r="K36" s="85" t="s">
        <v>57</v>
      </c>
      <c r="L36" s="565"/>
      <c r="M36" s="565"/>
      <c r="N36" s="565"/>
      <c r="O36" s="558"/>
      <c r="P36" s="558"/>
      <c r="Q36" s="558"/>
      <c r="R36" s="558"/>
      <c r="S36" s="565"/>
    </row>
    <row r="37" spans="1:19" ht="45" customHeight="1">
      <c r="A37" s="563">
        <v>9</v>
      </c>
      <c r="B37" s="574" t="s">
        <v>66</v>
      </c>
      <c r="C37" s="574">
        <v>5</v>
      </c>
      <c r="D37" s="574">
        <v>4</v>
      </c>
      <c r="E37" s="563" t="s">
        <v>982</v>
      </c>
      <c r="F37" s="572" t="s">
        <v>983</v>
      </c>
      <c r="G37" s="563" t="s">
        <v>984</v>
      </c>
      <c r="H37" s="563" t="s">
        <v>46</v>
      </c>
      <c r="I37" s="85" t="s">
        <v>47</v>
      </c>
      <c r="J37" s="85">
        <v>1</v>
      </c>
      <c r="K37" s="85" t="s">
        <v>57</v>
      </c>
      <c r="L37" s="563" t="s">
        <v>985</v>
      </c>
      <c r="M37" s="563" t="s">
        <v>41</v>
      </c>
      <c r="N37" s="563" t="s">
        <v>42</v>
      </c>
      <c r="O37" s="556">
        <v>25000</v>
      </c>
      <c r="P37" s="563" t="s">
        <v>42</v>
      </c>
      <c r="Q37" s="556">
        <v>25000</v>
      </c>
      <c r="R37" s="563" t="s">
        <v>42</v>
      </c>
      <c r="S37" s="563" t="s">
        <v>69</v>
      </c>
    </row>
    <row r="38" spans="1:19" ht="114.75" customHeight="1">
      <c r="A38" s="565"/>
      <c r="B38" s="575"/>
      <c r="C38" s="575"/>
      <c r="D38" s="575"/>
      <c r="E38" s="565"/>
      <c r="F38" s="573"/>
      <c r="G38" s="565"/>
      <c r="H38" s="565"/>
      <c r="I38" s="85" t="s">
        <v>48</v>
      </c>
      <c r="J38" s="85" t="s">
        <v>986</v>
      </c>
      <c r="K38" s="85" t="s">
        <v>45</v>
      </c>
      <c r="L38" s="565"/>
      <c r="M38" s="565"/>
      <c r="N38" s="565"/>
      <c r="O38" s="558"/>
      <c r="P38" s="565"/>
      <c r="Q38" s="558"/>
      <c r="R38" s="565"/>
      <c r="S38" s="565"/>
    </row>
    <row r="39" spans="1:19" ht="34.5" customHeight="1">
      <c r="A39" s="554">
        <v>10</v>
      </c>
      <c r="B39" s="554">
        <v>6</v>
      </c>
      <c r="C39" s="554">
        <v>1</v>
      </c>
      <c r="D39" s="554">
        <v>6</v>
      </c>
      <c r="E39" s="563" t="s">
        <v>980</v>
      </c>
      <c r="F39" s="563" t="s">
        <v>981</v>
      </c>
      <c r="G39" s="563" t="s">
        <v>987</v>
      </c>
      <c r="H39" s="554" t="s">
        <v>43</v>
      </c>
      <c r="I39" s="85" t="s">
        <v>44</v>
      </c>
      <c r="J39" s="85">
        <v>1</v>
      </c>
      <c r="K39" s="85" t="s">
        <v>57</v>
      </c>
      <c r="L39" s="554" t="s">
        <v>75</v>
      </c>
      <c r="M39" s="554" t="s">
        <v>42</v>
      </c>
      <c r="N39" s="554" t="s">
        <v>63</v>
      </c>
      <c r="O39" s="569" t="s">
        <v>42</v>
      </c>
      <c r="P39" s="562">
        <v>100000</v>
      </c>
      <c r="Q39" s="569" t="s">
        <v>42</v>
      </c>
      <c r="R39" s="562">
        <v>100000</v>
      </c>
      <c r="S39" s="554" t="s">
        <v>69</v>
      </c>
    </row>
    <row r="40" spans="1:19" ht="31.5" customHeight="1">
      <c r="A40" s="554"/>
      <c r="B40" s="554"/>
      <c r="C40" s="554"/>
      <c r="D40" s="554"/>
      <c r="E40" s="564"/>
      <c r="F40" s="564"/>
      <c r="G40" s="564"/>
      <c r="H40" s="554"/>
      <c r="I40" s="85" t="s">
        <v>100</v>
      </c>
      <c r="J40" s="222" t="s">
        <v>76</v>
      </c>
      <c r="K40" s="85" t="s">
        <v>77</v>
      </c>
      <c r="L40" s="554"/>
      <c r="M40" s="554"/>
      <c r="N40" s="554"/>
      <c r="O40" s="569"/>
      <c r="P40" s="562"/>
      <c r="Q40" s="569"/>
      <c r="R40" s="562"/>
      <c r="S40" s="554"/>
    </row>
    <row r="41" spans="1:19" ht="40.5" customHeight="1">
      <c r="A41" s="554"/>
      <c r="B41" s="554"/>
      <c r="C41" s="554"/>
      <c r="D41" s="554"/>
      <c r="E41" s="564"/>
      <c r="F41" s="564"/>
      <c r="G41" s="564"/>
      <c r="H41" s="554"/>
      <c r="I41" s="85" t="s">
        <v>93</v>
      </c>
      <c r="J41" s="85" t="s">
        <v>76</v>
      </c>
      <c r="K41" s="85" t="s">
        <v>57</v>
      </c>
      <c r="L41" s="554"/>
      <c r="M41" s="554"/>
      <c r="N41" s="554"/>
      <c r="O41" s="569"/>
      <c r="P41" s="562"/>
      <c r="Q41" s="569"/>
      <c r="R41" s="562"/>
      <c r="S41" s="554"/>
    </row>
    <row r="42" spans="1:19" ht="37.5" customHeight="1">
      <c r="A42" s="554"/>
      <c r="B42" s="554"/>
      <c r="C42" s="554"/>
      <c r="D42" s="554"/>
      <c r="E42" s="564"/>
      <c r="F42" s="564"/>
      <c r="G42" s="564"/>
      <c r="H42" s="554"/>
      <c r="I42" s="85" t="s">
        <v>89</v>
      </c>
      <c r="J42" s="229" t="s">
        <v>122</v>
      </c>
      <c r="K42" s="85" t="s">
        <v>57</v>
      </c>
      <c r="L42" s="554"/>
      <c r="M42" s="554"/>
      <c r="N42" s="554"/>
      <c r="O42" s="569"/>
      <c r="P42" s="562"/>
      <c r="Q42" s="569"/>
      <c r="R42" s="562"/>
      <c r="S42" s="554"/>
    </row>
    <row r="43" spans="1:19" ht="30.75" customHeight="1">
      <c r="A43" s="554"/>
      <c r="B43" s="554"/>
      <c r="C43" s="554"/>
      <c r="D43" s="554"/>
      <c r="E43" s="564"/>
      <c r="F43" s="564"/>
      <c r="G43" s="564"/>
      <c r="H43" s="554"/>
      <c r="I43" s="85" t="s">
        <v>90</v>
      </c>
      <c r="J43" s="225" t="s">
        <v>122</v>
      </c>
      <c r="K43" s="86" t="s">
        <v>77</v>
      </c>
      <c r="L43" s="554"/>
      <c r="M43" s="554"/>
      <c r="N43" s="554"/>
      <c r="O43" s="569"/>
      <c r="P43" s="562"/>
      <c r="Q43" s="569"/>
      <c r="R43" s="562"/>
      <c r="S43" s="554"/>
    </row>
    <row r="44" spans="1:19" ht="40.5" customHeight="1">
      <c r="A44" s="554"/>
      <c r="B44" s="554"/>
      <c r="C44" s="554"/>
      <c r="D44" s="554"/>
      <c r="E44" s="565"/>
      <c r="F44" s="565"/>
      <c r="G44" s="565"/>
      <c r="H44" s="554"/>
      <c r="I44" s="85" t="s">
        <v>132</v>
      </c>
      <c r="J44" s="85">
        <v>1</v>
      </c>
      <c r="K44" s="85" t="s">
        <v>57</v>
      </c>
      <c r="L44" s="554"/>
      <c r="M44" s="554"/>
      <c r="N44" s="554"/>
      <c r="O44" s="569"/>
      <c r="P44" s="562"/>
      <c r="Q44" s="569"/>
      <c r="R44" s="562"/>
      <c r="S44" s="554"/>
    </row>
    <row r="45" spans="1:19" ht="66.75" customHeight="1">
      <c r="A45" s="563">
        <v>11</v>
      </c>
      <c r="B45" s="570" t="s">
        <v>67</v>
      </c>
      <c r="C45" s="570">
        <v>2.2999999999999998</v>
      </c>
      <c r="D45" s="554">
        <v>10</v>
      </c>
      <c r="E45" s="571" t="s">
        <v>83</v>
      </c>
      <c r="F45" s="554" t="s">
        <v>124</v>
      </c>
      <c r="G45" s="554" t="s">
        <v>85</v>
      </c>
      <c r="H45" s="554" t="s">
        <v>50</v>
      </c>
      <c r="I45" s="226" t="s">
        <v>51</v>
      </c>
      <c r="J45" s="87" t="s">
        <v>71</v>
      </c>
      <c r="K45" s="86" t="s">
        <v>57</v>
      </c>
      <c r="L45" s="554" t="s">
        <v>86</v>
      </c>
      <c r="M45" s="554" t="s">
        <v>125</v>
      </c>
      <c r="N45" s="554" t="s">
        <v>63</v>
      </c>
      <c r="O45" s="554" t="s">
        <v>42</v>
      </c>
      <c r="P45" s="562">
        <v>150000</v>
      </c>
      <c r="Q45" s="554" t="s">
        <v>42</v>
      </c>
      <c r="R45" s="562">
        <v>150000</v>
      </c>
      <c r="S45" s="554" t="s">
        <v>69</v>
      </c>
    </row>
    <row r="46" spans="1:19" ht="53.25" customHeight="1">
      <c r="A46" s="564"/>
      <c r="B46" s="570"/>
      <c r="C46" s="570"/>
      <c r="D46" s="554"/>
      <c r="E46" s="571"/>
      <c r="F46" s="554"/>
      <c r="G46" s="554"/>
      <c r="H46" s="554"/>
      <c r="I46" s="221" t="s">
        <v>52</v>
      </c>
      <c r="J46" s="227" t="s">
        <v>87</v>
      </c>
      <c r="K46" s="210" t="s">
        <v>53</v>
      </c>
      <c r="L46" s="554"/>
      <c r="M46" s="554"/>
      <c r="N46" s="554"/>
      <c r="O46" s="554"/>
      <c r="P46" s="562"/>
      <c r="Q46" s="554"/>
      <c r="R46" s="562"/>
      <c r="S46" s="554"/>
    </row>
    <row r="47" spans="1:19" ht="60" customHeight="1">
      <c r="A47" s="564"/>
      <c r="B47" s="570"/>
      <c r="C47" s="570"/>
      <c r="D47" s="554"/>
      <c r="E47" s="571"/>
      <c r="F47" s="554"/>
      <c r="G47" s="554"/>
      <c r="H47" s="554"/>
      <c r="I47" s="221" t="s">
        <v>88</v>
      </c>
      <c r="J47" s="87" t="s">
        <v>98</v>
      </c>
      <c r="K47" s="85" t="s">
        <v>45</v>
      </c>
      <c r="L47" s="554"/>
      <c r="M47" s="554"/>
      <c r="N47" s="554"/>
      <c r="O47" s="554"/>
      <c r="P47" s="562"/>
      <c r="Q47" s="554"/>
      <c r="R47" s="562"/>
      <c r="S47" s="554"/>
    </row>
    <row r="48" spans="1:19" ht="49.5" customHeight="1">
      <c r="A48" s="565"/>
      <c r="B48" s="570"/>
      <c r="C48" s="570"/>
      <c r="D48" s="554"/>
      <c r="E48" s="571"/>
      <c r="F48" s="554"/>
      <c r="G48" s="554"/>
      <c r="H48" s="554"/>
      <c r="I48" s="85" t="s">
        <v>99</v>
      </c>
      <c r="J48" s="87" t="s">
        <v>71</v>
      </c>
      <c r="K48" s="85" t="s">
        <v>57</v>
      </c>
      <c r="L48" s="554"/>
      <c r="M48" s="554"/>
      <c r="N48" s="554"/>
      <c r="O48" s="554"/>
      <c r="P48" s="562"/>
      <c r="Q48" s="554"/>
      <c r="R48" s="562"/>
      <c r="S48" s="554"/>
    </row>
    <row r="49" spans="1:19" ht="30" customHeight="1">
      <c r="A49" s="554">
        <v>12</v>
      </c>
      <c r="B49" s="554">
        <v>6</v>
      </c>
      <c r="C49" s="554">
        <v>5</v>
      </c>
      <c r="D49" s="554">
        <v>11</v>
      </c>
      <c r="E49" s="554" t="s">
        <v>123</v>
      </c>
      <c r="F49" s="554" t="s">
        <v>1049</v>
      </c>
      <c r="G49" s="554" t="s">
        <v>1050</v>
      </c>
      <c r="H49" s="554" t="s">
        <v>43</v>
      </c>
      <c r="I49" s="85" t="s">
        <v>44</v>
      </c>
      <c r="J49" s="85">
        <v>1</v>
      </c>
      <c r="K49" s="85" t="s">
        <v>57</v>
      </c>
      <c r="L49" s="563" t="s">
        <v>134</v>
      </c>
      <c r="M49" s="563" t="s">
        <v>125</v>
      </c>
      <c r="N49" s="563" t="s">
        <v>63</v>
      </c>
      <c r="O49" s="566" t="s">
        <v>42</v>
      </c>
      <c r="P49" s="556">
        <v>20000</v>
      </c>
      <c r="Q49" s="559" t="s">
        <v>42</v>
      </c>
      <c r="R49" s="556">
        <v>20000</v>
      </c>
      <c r="S49" s="563" t="s">
        <v>69</v>
      </c>
    </row>
    <row r="50" spans="1:19" ht="45">
      <c r="A50" s="554"/>
      <c r="B50" s="554"/>
      <c r="C50" s="554"/>
      <c r="D50" s="554"/>
      <c r="E50" s="554"/>
      <c r="F50" s="554"/>
      <c r="G50" s="554"/>
      <c r="H50" s="554"/>
      <c r="I50" s="85" t="s">
        <v>100</v>
      </c>
      <c r="J50" s="85" t="s">
        <v>55</v>
      </c>
      <c r="K50" s="85" t="s">
        <v>135</v>
      </c>
      <c r="L50" s="564"/>
      <c r="M50" s="564"/>
      <c r="N50" s="564"/>
      <c r="O50" s="567"/>
      <c r="P50" s="557"/>
      <c r="Q50" s="560"/>
      <c r="R50" s="557"/>
      <c r="S50" s="564"/>
    </row>
    <row r="51" spans="1:19" ht="30">
      <c r="A51" s="554"/>
      <c r="B51" s="554"/>
      <c r="C51" s="554"/>
      <c r="D51" s="554"/>
      <c r="E51" s="554"/>
      <c r="F51" s="554"/>
      <c r="G51" s="554"/>
      <c r="H51" s="554"/>
      <c r="I51" s="85" t="s">
        <v>121</v>
      </c>
      <c r="J51" s="229" t="s">
        <v>122</v>
      </c>
      <c r="K51" s="85" t="s">
        <v>57</v>
      </c>
      <c r="L51" s="564"/>
      <c r="M51" s="564"/>
      <c r="N51" s="564"/>
      <c r="O51" s="567"/>
      <c r="P51" s="557"/>
      <c r="Q51" s="560"/>
      <c r="R51" s="557"/>
      <c r="S51" s="564"/>
    </row>
    <row r="52" spans="1:19" ht="35.25" customHeight="1">
      <c r="A52" s="554"/>
      <c r="B52" s="554"/>
      <c r="C52" s="554"/>
      <c r="D52" s="554"/>
      <c r="E52" s="554"/>
      <c r="F52" s="554"/>
      <c r="G52" s="554"/>
      <c r="H52" s="554"/>
      <c r="I52" s="221" t="s">
        <v>94</v>
      </c>
      <c r="J52" s="229" t="s">
        <v>122</v>
      </c>
      <c r="K52" s="85" t="s">
        <v>57</v>
      </c>
      <c r="L52" s="565"/>
      <c r="M52" s="565"/>
      <c r="N52" s="565"/>
      <c r="O52" s="568"/>
      <c r="P52" s="558"/>
      <c r="Q52" s="561"/>
      <c r="R52" s="558"/>
      <c r="S52" s="565"/>
    </row>
    <row r="53" spans="1:19">
      <c r="A53" s="23"/>
      <c r="B53" s="21"/>
      <c r="C53" s="21"/>
      <c r="D53" s="21"/>
      <c r="E53" s="21"/>
      <c r="F53" s="21"/>
      <c r="G53" s="21"/>
      <c r="H53" s="21"/>
      <c r="I53" s="21"/>
      <c r="J53" s="21"/>
      <c r="K53" s="21"/>
      <c r="L53" s="21"/>
      <c r="M53" s="21"/>
      <c r="N53" s="21"/>
      <c r="O53" s="21"/>
      <c r="P53" s="21"/>
      <c r="Q53" s="21"/>
      <c r="R53" s="21"/>
      <c r="S53" s="21"/>
    </row>
    <row r="54" spans="1:19">
      <c r="A54" s="23"/>
      <c r="B54" s="21"/>
      <c r="C54" s="21"/>
      <c r="D54" s="21"/>
      <c r="E54" s="21"/>
      <c r="F54" s="21"/>
      <c r="G54" s="21"/>
      <c r="H54" s="21"/>
      <c r="I54" s="21"/>
      <c r="J54" s="21"/>
      <c r="K54" s="21"/>
      <c r="L54" s="21"/>
      <c r="M54" s="21"/>
      <c r="N54" s="555"/>
      <c r="O54" s="555"/>
      <c r="P54" s="555" t="s">
        <v>131</v>
      </c>
      <c r="Q54" s="555"/>
      <c r="R54" s="555"/>
    </row>
    <row r="55" spans="1:19">
      <c r="A55" s="23"/>
      <c r="B55" s="21"/>
      <c r="C55" s="21"/>
      <c r="D55" s="21"/>
      <c r="E55" s="21"/>
      <c r="F55" s="21"/>
      <c r="G55" s="21"/>
      <c r="H55" s="21"/>
      <c r="I55" s="21"/>
      <c r="J55" s="21"/>
      <c r="K55" s="21"/>
      <c r="L55" s="21"/>
      <c r="M55" s="21"/>
      <c r="N55" s="555"/>
      <c r="O55" s="555"/>
      <c r="P55" s="555" t="s">
        <v>31</v>
      </c>
      <c r="Q55" s="555" t="s">
        <v>32</v>
      </c>
      <c r="R55" s="555"/>
    </row>
    <row r="56" spans="1:19">
      <c r="A56" s="23"/>
      <c r="B56" s="21"/>
      <c r="C56" s="21"/>
      <c r="D56" s="21"/>
      <c r="E56" s="21"/>
      <c r="F56" s="21"/>
      <c r="G56" s="21"/>
      <c r="H56" s="21"/>
      <c r="I56" s="21"/>
      <c r="J56" s="21"/>
      <c r="K56" s="21"/>
      <c r="L56" s="21"/>
      <c r="M56" s="21"/>
      <c r="N56" s="555"/>
      <c r="O56" s="555"/>
      <c r="P56" s="555"/>
      <c r="Q56" s="32">
        <v>2024</v>
      </c>
      <c r="R56" s="32">
        <v>2025</v>
      </c>
    </row>
    <row r="57" spans="1:19">
      <c r="A57" s="23"/>
      <c r="B57" s="21"/>
      <c r="C57" s="21"/>
      <c r="D57" s="21"/>
      <c r="E57" s="21"/>
      <c r="F57" s="21"/>
      <c r="G57" s="21"/>
      <c r="H57" s="21"/>
      <c r="I57" s="21"/>
      <c r="J57" s="21"/>
      <c r="K57" s="21"/>
      <c r="L57" s="21"/>
      <c r="M57" s="21"/>
      <c r="N57" s="555" t="s">
        <v>101</v>
      </c>
      <c r="O57" s="555"/>
      <c r="P57" s="33">
        <v>12</v>
      </c>
      <c r="Q57" s="31">
        <f>Q6+Q9+Q12+Q16+Q18+Q25+Q29+Q33+Q37</f>
        <v>700000</v>
      </c>
      <c r="R57" s="31">
        <f>R39+R45+R49</f>
        <v>270000</v>
      </c>
    </row>
  </sheetData>
  <mergeCells count="218">
    <mergeCell ref="A2:I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8"/>
    <mergeCell ref="N6:N8"/>
    <mergeCell ref="O6:O8"/>
    <mergeCell ref="P6:P8"/>
    <mergeCell ref="Q6:Q8"/>
    <mergeCell ref="R6:R8"/>
    <mergeCell ref="A9:A11"/>
    <mergeCell ref="B9:B11"/>
    <mergeCell ref="C9:C11"/>
    <mergeCell ref="D9:D11"/>
    <mergeCell ref="E9:E11"/>
    <mergeCell ref="F9:F11"/>
    <mergeCell ref="G9:G11"/>
    <mergeCell ref="H9:H11"/>
    <mergeCell ref="M6:M8"/>
    <mergeCell ref="G6:G8"/>
    <mergeCell ref="H6:H8"/>
    <mergeCell ref="I6:I8"/>
    <mergeCell ref="J6:J8"/>
    <mergeCell ref="K6:K8"/>
    <mergeCell ref="L6:L8"/>
    <mergeCell ref="A6:A8"/>
    <mergeCell ref="B6:B8"/>
    <mergeCell ref="C6:C8"/>
    <mergeCell ref="D6:D8"/>
    <mergeCell ref="E6:E8"/>
    <mergeCell ref="F6:F8"/>
    <mergeCell ref="R9:R11"/>
    <mergeCell ref="S9:S11"/>
    <mergeCell ref="A12:A15"/>
    <mergeCell ref="B12:B15"/>
    <mergeCell ref="C12:C15"/>
    <mergeCell ref="D12:D15"/>
    <mergeCell ref="E12:E15"/>
    <mergeCell ref="F12:F15"/>
    <mergeCell ref="G12:G15"/>
    <mergeCell ref="L9:L11"/>
    <mergeCell ref="M9:M11"/>
    <mergeCell ref="N9:N11"/>
    <mergeCell ref="O9:O11"/>
    <mergeCell ref="P9:P11"/>
    <mergeCell ref="Q9:Q11"/>
    <mergeCell ref="P12:P15"/>
    <mergeCell ref="Q12:Q15"/>
    <mergeCell ref="R12:R15"/>
    <mergeCell ref="S12:S15"/>
    <mergeCell ref="H12:H15"/>
    <mergeCell ref="K12:K15"/>
    <mergeCell ref="L12:L15"/>
    <mergeCell ref="M12:M15"/>
    <mergeCell ref="N12:N15"/>
    <mergeCell ref="O12:O15"/>
    <mergeCell ref="N16:N17"/>
    <mergeCell ref="O16:O17"/>
    <mergeCell ref="P16:P17"/>
    <mergeCell ref="H16:H17"/>
    <mergeCell ref="K16:K17"/>
    <mergeCell ref="L16:L17"/>
    <mergeCell ref="M16:M17"/>
    <mergeCell ref="S18:S24"/>
    <mergeCell ref="M18:M24"/>
    <mergeCell ref="N18:N24"/>
    <mergeCell ref="O18:O24"/>
    <mergeCell ref="P18:P24"/>
    <mergeCell ref="Q18:Q24"/>
    <mergeCell ref="R18:R24"/>
    <mergeCell ref="A16:A17"/>
    <mergeCell ref="B16:B17"/>
    <mergeCell ref="C16:C17"/>
    <mergeCell ref="D16:D17"/>
    <mergeCell ref="E16:E17"/>
    <mergeCell ref="Q16:Q17"/>
    <mergeCell ref="R16:R17"/>
    <mergeCell ref="S16:S17"/>
    <mergeCell ref="F16:F17"/>
    <mergeCell ref="G16:G17"/>
    <mergeCell ref="A18:A24"/>
    <mergeCell ref="B18:B24"/>
    <mergeCell ref="C18:C24"/>
    <mergeCell ref="D18:D24"/>
    <mergeCell ref="E18:E24"/>
    <mergeCell ref="F18:F24"/>
    <mergeCell ref="G18:G24"/>
    <mergeCell ref="H18:H24"/>
    <mergeCell ref="L18:L24"/>
    <mergeCell ref="S29:S32"/>
    <mergeCell ref="A25:A28"/>
    <mergeCell ref="B25:B28"/>
    <mergeCell ref="C25:C28"/>
    <mergeCell ref="D25:D28"/>
    <mergeCell ref="E25:E28"/>
    <mergeCell ref="F25:F28"/>
    <mergeCell ref="G25:G28"/>
    <mergeCell ref="H25:H28"/>
    <mergeCell ref="R25:R28"/>
    <mergeCell ref="S25:S28"/>
    <mergeCell ref="G29:G32"/>
    <mergeCell ref="L25:L28"/>
    <mergeCell ref="M25:M28"/>
    <mergeCell ref="N25:N28"/>
    <mergeCell ref="O25:O28"/>
    <mergeCell ref="P25:P28"/>
    <mergeCell ref="Q25:Q28"/>
    <mergeCell ref="Q29:Q32"/>
    <mergeCell ref="R29:R32"/>
    <mergeCell ref="R37:R38"/>
    <mergeCell ref="S37:S38"/>
    <mergeCell ref="A33:A36"/>
    <mergeCell ref="B33:B36"/>
    <mergeCell ref="C33:C36"/>
    <mergeCell ref="D33:D36"/>
    <mergeCell ref="E33:E36"/>
    <mergeCell ref="F33:F36"/>
    <mergeCell ref="H29:H32"/>
    <mergeCell ref="L29:L32"/>
    <mergeCell ref="M29:M32"/>
    <mergeCell ref="N29:N32"/>
    <mergeCell ref="O29:O32"/>
    <mergeCell ref="P29:P32"/>
    <mergeCell ref="P33:P36"/>
    <mergeCell ref="Q33:Q36"/>
    <mergeCell ref="R33:R36"/>
    <mergeCell ref="S33:S36"/>
    <mergeCell ref="A29:A32"/>
    <mergeCell ref="B29:B32"/>
    <mergeCell ref="C29:C32"/>
    <mergeCell ref="D29:D32"/>
    <mergeCell ref="E29:E32"/>
    <mergeCell ref="F29:F32"/>
    <mergeCell ref="G33:G36"/>
    <mergeCell ref="H33:H36"/>
    <mergeCell ref="L33:L36"/>
    <mergeCell ref="M33:M36"/>
    <mergeCell ref="N33:N36"/>
    <mergeCell ref="O33:O36"/>
    <mergeCell ref="O37:O38"/>
    <mergeCell ref="P37:P38"/>
    <mergeCell ref="Q37:Q38"/>
    <mergeCell ref="F37:F38"/>
    <mergeCell ref="G37:G38"/>
    <mergeCell ref="H37:H38"/>
    <mergeCell ref="L37:L38"/>
    <mergeCell ref="M37:M38"/>
    <mergeCell ref="N37:N38"/>
    <mergeCell ref="A37:A38"/>
    <mergeCell ref="B37:B38"/>
    <mergeCell ref="C37:C38"/>
    <mergeCell ref="D37:D38"/>
    <mergeCell ref="E37:E38"/>
    <mergeCell ref="P39:P44"/>
    <mergeCell ref="Q39:Q44"/>
    <mergeCell ref="R39:R44"/>
    <mergeCell ref="S39:S44"/>
    <mergeCell ref="A45:A48"/>
    <mergeCell ref="B45:B48"/>
    <mergeCell ref="C45:C48"/>
    <mergeCell ref="D45:D48"/>
    <mergeCell ref="E45:E48"/>
    <mergeCell ref="G39:G44"/>
    <mergeCell ref="H39:H44"/>
    <mergeCell ref="L39:L44"/>
    <mergeCell ref="M39:M44"/>
    <mergeCell ref="N39:N44"/>
    <mergeCell ref="O39:O44"/>
    <mergeCell ref="A39:A44"/>
    <mergeCell ref="B39:B44"/>
    <mergeCell ref="C39:C44"/>
    <mergeCell ref="D39:D44"/>
    <mergeCell ref="E39:E44"/>
    <mergeCell ref="F39:F44"/>
    <mergeCell ref="O45:O48"/>
    <mergeCell ref="P45:P48"/>
    <mergeCell ref="Q45:Q48"/>
    <mergeCell ref="R45:R48"/>
    <mergeCell ref="S45:S48"/>
    <mergeCell ref="F45:F48"/>
    <mergeCell ref="G45:G48"/>
    <mergeCell ref="H45:H48"/>
    <mergeCell ref="L45:L48"/>
    <mergeCell ref="M45:M48"/>
    <mergeCell ref="N45:N48"/>
    <mergeCell ref="G49:G52"/>
    <mergeCell ref="H49:H52"/>
    <mergeCell ref="L49:L52"/>
    <mergeCell ref="M49:M52"/>
    <mergeCell ref="N49:N52"/>
    <mergeCell ref="O49:O52"/>
    <mergeCell ref="R49:R52"/>
    <mergeCell ref="S49:S52"/>
    <mergeCell ref="A49:A52"/>
    <mergeCell ref="B49:B52"/>
    <mergeCell ref="C49:C52"/>
    <mergeCell ref="D49:D52"/>
    <mergeCell ref="E49:E52"/>
    <mergeCell ref="F49:F52"/>
    <mergeCell ref="N57:O57"/>
    <mergeCell ref="P49:P52"/>
    <mergeCell ref="Q49:Q52"/>
    <mergeCell ref="N54:O56"/>
    <mergeCell ref="P54:R54"/>
    <mergeCell ref="P55:P56"/>
    <mergeCell ref="Q55:R55"/>
  </mergeCells>
  <pageMargins left="0.70866141732283472" right="0.70866141732283472" top="0.74803149606299213" bottom="0.74803149606299213" header="0.31496062992125984" footer="0.31496062992125984"/>
  <pageSetup paperSize="8" scale="43" orientation="landscape" r:id="rId1"/>
  <rowBreaks count="1" manualBreakCount="1">
    <brk id="3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22DBD-DF46-48F3-8A8B-A91A167B859D}">
  <sheetPr>
    <pageSetUpPr fitToPage="1"/>
  </sheetPr>
  <dimension ref="A1:AQ116"/>
  <sheetViews>
    <sheetView topLeftCell="A98" zoomScale="60" zoomScaleNormal="60" zoomScaleSheetLayoutView="78" workbookViewId="0">
      <selection activeCell="Q6" sqref="Q6:R108"/>
    </sheetView>
  </sheetViews>
  <sheetFormatPr defaultColWidth="9.140625" defaultRowHeight="15"/>
  <cols>
    <col min="1" max="1" width="5.28515625" style="301" customWidth="1"/>
    <col min="2" max="4" width="9.140625" style="299"/>
    <col min="5" max="5" width="30.85546875" style="299" customWidth="1"/>
    <col min="6" max="6" width="54.42578125" style="299" customWidth="1"/>
    <col min="7" max="7" width="63.7109375" style="299" customWidth="1"/>
    <col min="8" max="8" width="20.28515625" style="299" customWidth="1"/>
    <col min="9" max="10" width="19" style="299" customWidth="1"/>
    <col min="11" max="11" width="16.85546875" style="299" customWidth="1"/>
    <col min="12" max="12" width="25.140625" style="299" customWidth="1"/>
    <col min="13" max="13" width="13" style="299" customWidth="1"/>
    <col min="14" max="14" width="12.140625" style="299" customWidth="1"/>
    <col min="15" max="15" width="29" style="302" customWidth="1"/>
    <col min="16" max="16" width="25" style="302" customWidth="1"/>
    <col min="17" max="17" width="15.7109375" style="299" customWidth="1"/>
    <col min="18" max="18" width="17.42578125" style="299" customWidth="1"/>
    <col min="19" max="19" width="18.28515625" style="299" customWidth="1"/>
    <col min="20" max="16384" width="9.140625" style="299"/>
  </cols>
  <sheetData>
    <row r="1" spans="1:43" ht="18.75">
      <c r="A1" s="298" t="s">
        <v>2189</v>
      </c>
      <c r="E1" s="300"/>
      <c r="F1" s="300"/>
      <c r="L1" s="301"/>
      <c r="P1" s="303"/>
      <c r="Q1" s="302"/>
      <c r="R1" s="302"/>
    </row>
    <row r="2" spans="1:43">
      <c r="A2" s="304"/>
      <c r="E2" s="300"/>
      <c r="F2" s="300"/>
      <c r="L2" s="1155"/>
      <c r="M2" s="1155"/>
      <c r="N2" s="1155"/>
      <c r="O2" s="1155"/>
      <c r="P2" s="1155"/>
      <c r="Q2" s="1155"/>
      <c r="R2" s="1155"/>
      <c r="S2" s="1155"/>
    </row>
    <row r="3" spans="1:43" ht="45.75" customHeight="1">
      <c r="A3" s="1156" t="s">
        <v>0</v>
      </c>
      <c r="B3" s="1157" t="s">
        <v>1</v>
      </c>
      <c r="C3" s="1157" t="s">
        <v>2</v>
      </c>
      <c r="D3" s="1157" t="s">
        <v>3</v>
      </c>
      <c r="E3" s="1158" t="s">
        <v>4</v>
      </c>
      <c r="F3" s="1158" t="s">
        <v>33</v>
      </c>
      <c r="G3" s="1156" t="s">
        <v>34</v>
      </c>
      <c r="H3" s="1157" t="s">
        <v>5</v>
      </c>
      <c r="I3" s="1157" t="s">
        <v>6</v>
      </c>
      <c r="J3" s="1157"/>
      <c r="K3" s="1157"/>
      <c r="L3" s="1156" t="s">
        <v>7</v>
      </c>
      <c r="M3" s="1157" t="s">
        <v>8</v>
      </c>
      <c r="N3" s="1159"/>
      <c r="O3" s="1160" t="s">
        <v>9</v>
      </c>
      <c r="P3" s="1160"/>
      <c r="Q3" s="1160" t="s">
        <v>10</v>
      </c>
      <c r="R3" s="1160"/>
      <c r="S3" s="1156" t="s">
        <v>11</v>
      </c>
    </row>
    <row r="4" spans="1:43">
      <c r="A4" s="1156"/>
      <c r="B4" s="1157"/>
      <c r="C4" s="1157"/>
      <c r="D4" s="1157"/>
      <c r="E4" s="1158"/>
      <c r="F4" s="1158"/>
      <c r="G4" s="1156"/>
      <c r="H4" s="1157"/>
      <c r="I4" s="541" t="s">
        <v>37</v>
      </c>
      <c r="J4" s="541" t="s">
        <v>35</v>
      </c>
      <c r="K4" s="541" t="s">
        <v>70</v>
      </c>
      <c r="L4" s="1156"/>
      <c r="M4" s="541">
        <v>2024</v>
      </c>
      <c r="N4" s="541">
        <v>2025</v>
      </c>
      <c r="O4" s="544">
        <v>2024</v>
      </c>
      <c r="P4" s="541">
        <v>2025</v>
      </c>
      <c r="Q4" s="545">
        <v>2024</v>
      </c>
      <c r="R4" s="545">
        <v>2025</v>
      </c>
      <c r="S4" s="1156"/>
    </row>
    <row r="5" spans="1:43">
      <c r="A5" s="540" t="s">
        <v>12</v>
      </c>
      <c r="B5" s="541" t="s">
        <v>13</v>
      </c>
      <c r="C5" s="541" t="s">
        <v>14</v>
      </c>
      <c r="D5" s="541" t="s">
        <v>15</v>
      </c>
      <c r="E5" s="542" t="s">
        <v>16</v>
      </c>
      <c r="F5" s="542" t="s">
        <v>17</v>
      </c>
      <c r="G5" s="540" t="s">
        <v>18</v>
      </c>
      <c r="H5" s="540" t="s">
        <v>19</v>
      </c>
      <c r="I5" s="541" t="s">
        <v>20</v>
      </c>
      <c r="J5" s="541" t="s">
        <v>21</v>
      </c>
      <c r="K5" s="541" t="s">
        <v>22</v>
      </c>
      <c r="L5" s="540" t="s">
        <v>23</v>
      </c>
      <c r="M5" s="541" t="s">
        <v>24</v>
      </c>
      <c r="N5" s="541" t="s">
        <v>25</v>
      </c>
      <c r="O5" s="546" t="s">
        <v>26</v>
      </c>
      <c r="P5" s="543" t="s">
        <v>27</v>
      </c>
      <c r="Q5" s="543" t="s">
        <v>36</v>
      </c>
      <c r="R5" s="543" t="s">
        <v>28</v>
      </c>
      <c r="S5" s="540" t="s">
        <v>29</v>
      </c>
    </row>
    <row r="6" spans="1:43" s="305" customFormat="1" ht="43.5" customHeight="1">
      <c r="A6" s="1086" t="s">
        <v>200</v>
      </c>
      <c r="B6" s="1086">
        <v>1</v>
      </c>
      <c r="C6" s="1086">
        <v>4</v>
      </c>
      <c r="D6" s="1086">
        <v>2</v>
      </c>
      <c r="E6" s="1086" t="s">
        <v>1377</v>
      </c>
      <c r="F6" s="1086" t="s">
        <v>1378</v>
      </c>
      <c r="G6" s="1086" t="s">
        <v>1379</v>
      </c>
      <c r="H6" s="670" t="s">
        <v>715</v>
      </c>
      <c r="I6" s="60" t="s">
        <v>318</v>
      </c>
      <c r="J6" s="443">
        <v>1</v>
      </c>
      <c r="K6" s="59" t="s">
        <v>57</v>
      </c>
      <c r="L6" s="1086" t="s">
        <v>1380</v>
      </c>
      <c r="M6" s="1086" t="s">
        <v>313</v>
      </c>
      <c r="N6" s="1086" t="s">
        <v>63</v>
      </c>
      <c r="O6" s="1153">
        <v>450000</v>
      </c>
      <c r="P6" s="1153">
        <v>60000</v>
      </c>
      <c r="Q6" s="1153">
        <v>450000</v>
      </c>
      <c r="R6" s="1153">
        <v>60000</v>
      </c>
      <c r="S6" s="1086" t="s">
        <v>816</v>
      </c>
      <c r="T6" s="306"/>
    </row>
    <row r="7" spans="1:43" s="305" customFormat="1" ht="42" customHeight="1">
      <c r="A7" s="1086"/>
      <c r="B7" s="1086"/>
      <c r="C7" s="1086"/>
      <c r="D7" s="1086"/>
      <c r="E7" s="1086"/>
      <c r="F7" s="1086"/>
      <c r="G7" s="1086"/>
      <c r="H7" s="670"/>
      <c r="I7" s="60" t="s">
        <v>1381</v>
      </c>
      <c r="J7" s="443">
        <v>40</v>
      </c>
      <c r="K7" s="59" t="s">
        <v>45</v>
      </c>
      <c r="L7" s="1086"/>
      <c r="M7" s="1086"/>
      <c r="N7" s="1086"/>
      <c r="O7" s="1153"/>
      <c r="P7" s="1153"/>
      <c r="Q7" s="1153"/>
      <c r="R7" s="1153"/>
      <c r="S7" s="1086"/>
      <c r="T7" s="306"/>
    </row>
    <row r="8" spans="1:43" s="305" customFormat="1" ht="42.75" customHeight="1">
      <c r="A8" s="1086"/>
      <c r="B8" s="1086"/>
      <c r="C8" s="1086"/>
      <c r="D8" s="1086"/>
      <c r="E8" s="1086"/>
      <c r="F8" s="1086"/>
      <c r="G8" s="1086"/>
      <c r="H8" s="670" t="s">
        <v>58</v>
      </c>
      <c r="I8" s="60" t="s">
        <v>59</v>
      </c>
      <c r="J8" s="443">
        <v>1</v>
      </c>
      <c r="K8" s="59" t="s">
        <v>57</v>
      </c>
      <c r="L8" s="1086"/>
      <c r="M8" s="1086"/>
      <c r="N8" s="1086"/>
      <c r="O8" s="1153"/>
      <c r="P8" s="1153"/>
      <c r="Q8" s="1153"/>
      <c r="R8" s="1153"/>
      <c r="S8" s="1086"/>
      <c r="T8" s="306"/>
    </row>
    <row r="9" spans="1:43" s="306" customFormat="1" ht="44.25" customHeight="1">
      <c r="A9" s="1086"/>
      <c r="B9" s="1086"/>
      <c r="C9" s="1086"/>
      <c r="D9" s="1086"/>
      <c r="E9" s="1086"/>
      <c r="F9" s="1086"/>
      <c r="G9" s="1086"/>
      <c r="H9" s="670"/>
      <c r="I9" s="60" t="s">
        <v>1381</v>
      </c>
      <c r="J9" s="444">
        <v>30</v>
      </c>
      <c r="K9" s="59" t="s">
        <v>45</v>
      </c>
      <c r="L9" s="1086"/>
      <c r="M9" s="1086"/>
      <c r="N9" s="1086"/>
      <c r="O9" s="1153"/>
      <c r="P9" s="1153"/>
      <c r="Q9" s="1153"/>
      <c r="R9" s="1153"/>
      <c r="S9" s="1086"/>
    </row>
    <row r="10" spans="1:43" s="306" customFormat="1" ht="40.5" customHeight="1">
      <c r="A10" s="1086"/>
      <c r="B10" s="1086"/>
      <c r="C10" s="1086"/>
      <c r="D10" s="1086"/>
      <c r="E10" s="1086"/>
      <c r="F10" s="1086"/>
      <c r="G10" s="1086"/>
      <c r="H10" s="1086" t="s">
        <v>46</v>
      </c>
      <c r="I10" s="60" t="s">
        <v>47</v>
      </c>
      <c r="J10" s="444">
        <v>1</v>
      </c>
      <c r="K10" s="59" t="s">
        <v>57</v>
      </c>
      <c r="L10" s="1086"/>
      <c r="M10" s="1086"/>
      <c r="N10" s="1086"/>
      <c r="O10" s="1153"/>
      <c r="P10" s="1153"/>
      <c r="Q10" s="1153"/>
      <c r="R10" s="1153"/>
      <c r="S10" s="1086"/>
    </row>
    <row r="11" spans="1:43" s="306" customFormat="1" ht="44.25" customHeight="1">
      <c r="A11" s="1129"/>
      <c r="B11" s="1129"/>
      <c r="C11" s="1129"/>
      <c r="D11" s="1129"/>
      <c r="E11" s="1129"/>
      <c r="F11" s="1129"/>
      <c r="G11" s="1129"/>
      <c r="H11" s="1129"/>
      <c r="I11" s="289" t="s">
        <v>1381</v>
      </c>
      <c r="J11" s="445">
        <v>80</v>
      </c>
      <c r="K11" s="292" t="s">
        <v>45</v>
      </c>
      <c r="L11" s="1129"/>
      <c r="M11" s="1129"/>
      <c r="N11" s="1129"/>
      <c r="O11" s="1154"/>
      <c r="P11" s="1154"/>
      <c r="Q11" s="1154"/>
      <c r="R11" s="1154"/>
      <c r="S11" s="1129"/>
    </row>
    <row r="12" spans="1:43" ht="91.5" customHeight="1">
      <c r="A12" s="1071" t="s">
        <v>320</v>
      </c>
      <c r="B12" s="1071">
        <v>1</v>
      </c>
      <c r="C12" s="1071">
        <v>4</v>
      </c>
      <c r="D12" s="1071">
        <v>2</v>
      </c>
      <c r="E12" s="1151" t="s">
        <v>1382</v>
      </c>
      <c r="F12" s="1062" t="s">
        <v>1383</v>
      </c>
      <c r="G12" s="1062" t="s">
        <v>1384</v>
      </c>
      <c r="H12" s="1062" t="s">
        <v>364</v>
      </c>
      <c r="I12" s="448" t="s">
        <v>365</v>
      </c>
      <c r="J12" s="448">
        <v>4</v>
      </c>
      <c r="K12" s="446" t="s">
        <v>57</v>
      </c>
      <c r="L12" s="1062" t="s">
        <v>1385</v>
      </c>
      <c r="M12" s="1071" t="s">
        <v>313</v>
      </c>
      <c r="N12" s="1071" t="s">
        <v>63</v>
      </c>
      <c r="O12" s="1085">
        <v>120000</v>
      </c>
      <c r="P12" s="1077">
        <v>40000</v>
      </c>
      <c r="Q12" s="1085">
        <v>120000</v>
      </c>
      <c r="R12" s="1077">
        <v>40000</v>
      </c>
      <c r="S12" s="1061" t="s">
        <v>816</v>
      </c>
    </row>
    <row r="13" spans="1:43" s="307" customFormat="1" ht="92.25" customHeight="1">
      <c r="A13" s="1069"/>
      <c r="B13" s="1069"/>
      <c r="C13" s="1069"/>
      <c r="D13" s="1069"/>
      <c r="E13" s="1129"/>
      <c r="F13" s="1060"/>
      <c r="G13" s="1060"/>
      <c r="H13" s="1060"/>
      <c r="I13" s="450" t="s">
        <v>1381</v>
      </c>
      <c r="J13" s="451">
        <v>120</v>
      </c>
      <c r="K13" s="449" t="s">
        <v>45</v>
      </c>
      <c r="L13" s="1060"/>
      <c r="M13" s="1069"/>
      <c r="N13" s="1069"/>
      <c r="O13" s="1083"/>
      <c r="P13" s="1067"/>
      <c r="Q13" s="1083"/>
      <c r="R13" s="1067"/>
      <c r="S13" s="1070"/>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row>
    <row r="14" spans="1:43" s="309" customFormat="1" ht="36.75" customHeight="1">
      <c r="A14" s="1062" t="s">
        <v>217</v>
      </c>
      <c r="B14" s="1062">
        <v>1</v>
      </c>
      <c r="C14" s="1062">
        <v>4</v>
      </c>
      <c r="D14" s="1062">
        <v>2</v>
      </c>
      <c r="E14" s="1151" t="s">
        <v>1386</v>
      </c>
      <c r="F14" s="1152" t="s">
        <v>1387</v>
      </c>
      <c r="G14" s="1152" t="s">
        <v>1388</v>
      </c>
      <c r="H14" s="1152" t="s">
        <v>1389</v>
      </c>
      <c r="I14" s="308" t="s">
        <v>102</v>
      </c>
      <c r="J14" s="310">
        <v>3</v>
      </c>
      <c r="K14" s="448" t="s">
        <v>57</v>
      </c>
      <c r="L14" s="1062" t="s">
        <v>1390</v>
      </c>
      <c r="M14" s="1061" t="s">
        <v>41</v>
      </c>
      <c r="N14" s="1061" t="s">
        <v>63</v>
      </c>
      <c r="O14" s="1068">
        <v>282000</v>
      </c>
      <c r="P14" s="1068">
        <v>55000</v>
      </c>
      <c r="Q14" s="1068">
        <v>282000</v>
      </c>
      <c r="R14" s="1068">
        <v>55000</v>
      </c>
      <c r="S14" s="1061" t="s">
        <v>816</v>
      </c>
      <c r="T14" s="299"/>
    </row>
    <row r="15" spans="1:43" ht="30.75" customHeight="1">
      <c r="A15" s="1055"/>
      <c r="B15" s="1055"/>
      <c r="C15" s="1055"/>
      <c r="D15" s="1055"/>
      <c r="E15" s="1086"/>
      <c r="F15" s="1152"/>
      <c r="G15" s="1152"/>
      <c r="H15" s="1106"/>
      <c r="I15" s="311" t="s">
        <v>72</v>
      </c>
      <c r="J15" s="199">
        <v>60</v>
      </c>
      <c r="K15" s="454" t="s">
        <v>45</v>
      </c>
      <c r="L15" s="1055"/>
      <c r="M15" s="1061"/>
      <c r="N15" s="1061"/>
      <c r="O15" s="1068"/>
      <c r="P15" s="1068"/>
      <c r="Q15" s="1068"/>
      <c r="R15" s="1068"/>
      <c r="S15" s="1061"/>
    </row>
    <row r="16" spans="1:43" ht="37.5" customHeight="1">
      <c r="A16" s="1055"/>
      <c r="B16" s="1055"/>
      <c r="C16" s="1055"/>
      <c r="D16" s="1055"/>
      <c r="E16" s="1086"/>
      <c r="F16" s="1152"/>
      <c r="G16" s="1152"/>
      <c r="H16" s="1105" t="s">
        <v>46</v>
      </c>
      <c r="I16" s="311" t="s">
        <v>47</v>
      </c>
      <c r="J16" s="199">
        <v>1</v>
      </c>
      <c r="K16" s="454" t="s">
        <v>57</v>
      </c>
      <c r="L16" s="1055"/>
      <c r="M16" s="1061"/>
      <c r="N16" s="1061"/>
      <c r="O16" s="1068"/>
      <c r="P16" s="1068"/>
      <c r="Q16" s="1068"/>
      <c r="R16" s="1068"/>
      <c r="S16" s="1061"/>
    </row>
    <row r="17" spans="1:20" ht="38.25" customHeight="1">
      <c r="A17" s="1055"/>
      <c r="B17" s="1055"/>
      <c r="C17" s="1055"/>
      <c r="D17" s="1055"/>
      <c r="E17" s="1086"/>
      <c r="F17" s="1152"/>
      <c r="G17" s="1152"/>
      <c r="H17" s="1106"/>
      <c r="I17" s="311" t="s">
        <v>72</v>
      </c>
      <c r="J17" s="199">
        <v>100</v>
      </c>
      <c r="K17" s="454" t="s">
        <v>45</v>
      </c>
      <c r="L17" s="1055"/>
      <c r="M17" s="1061"/>
      <c r="N17" s="1061"/>
      <c r="O17" s="1068"/>
      <c r="P17" s="1068"/>
      <c r="Q17" s="1068"/>
      <c r="R17" s="1068"/>
      <c r="S17" s="1061"/>
    </row>
    <row r="18" spans="1:20" ht="42" customHeight="1">
      <c r="A18" s="1055"/>
      <c r="B18" s="1055"/>
      <c r="C18" s="1055"/>
      <c r="D18" s="1055"/>
      <c r="E18" s="1086"/>
      <c r="F18" s="1152"/>
      <c r="G18" s="1152"/>
      <c r="H18" s="199" t="s">
        <v>1391</v>
      </c>
      <c r="I18" s="311" t="s">
        <v>1003</v>
      </c>
      <c r="J18" s="199">
        <v>1</v>
      </c>
      <c r="K18" s="454" t="s">
        <v>57</v>
      </c>
      <c r="L18" s="1055"/>
      <c r="M18" s="1061"/>
      <c r="N18" s="1061"/>
      <c r="O18" s="1068"/>
      <c r="P18" s="1068"/>
      <c r="Q18" s="1068"/>
      <c r="R18" s="1068"/>
      <c r="S18" s="1061"/>
    </row>
    <row r="19" spans="1:20" ht="39.75" customHeight="1">
      <c r="A19" s="1055"/>
      <c r="B19" s="1055"/>
      <c r="C19" s="1055"/>
      <c r="D19" s="1055"/>
      <c r="E19" s="1086"/>
      <c r="F19" s="1152"/>
      <c r="G19" s="1152"/>
      <c r="H19" s="1087" t="s">
        <v>508</v>
      </c>
      <c r="I19" s="311" t="s">
        <v>810</v>
      </c>
      <c r="J19" s="199">
        <v>1</v>
      </c>
      <c r="K19" s="454" t="s">
        <v>57</v>
      </c>
      <c r="L19" s="1055"/>
      <c r="M19" s="1061"/>
      <c r="N19" s="1061"/>
      <c r="O19" s="1068"/>
      <c r="P19" s="1068"/>
      <c r="Q19" s="1068"/>
      <c r="R19" s="1068"/>
      <c r="S19" s="1061"/>
    </row>
    <row r="20" spans="1:20" ht="38.25" customHeight="1">
      <c r="A20" s="1055"/>
      <c r="B20" s="1055"/>
      <c r="C20" s="1055"/>
      <c r="D20" s="1055"/>
      <c r="E20" s="1086"/>
      <c r="F20" s="1152"/>
      <c r="G20" s="1152"/>
      <c r="H20" s="1089"/>
      <c r="I20" s="311" t="s">
        <v>314</v>
      </c>
      <c r="J20" s="199">
        <v>1000</v>
      </c>
      <c r="K20" s="454" t="s">
        <v>817</v>
      </c>
      <c r="L20" s="1055"/>
      <c r="M20" s="1061"/>
      <c r="N20" s="1061"/>
      <c r="O20" s="1068"/>
      <c r="P20" s="1068"/>
      <c r="Q20" s="1068"/>
      <c r="R20" s="1068"/>
      <c r="S20" s="1061"/>
    </row>
    <row r="21" spans="1:20" ht="57" customHeight="1">
      <c r="A21" s="1055"/>
      <c r="B21" s="1055"/>
      <c r="C21" s="1055"/>
      <c r="D21" s="1055"/>
      <c r="E21" s="1086"/>
      <c r="F21" s="1152"/>
      <c r="G21" s="1152"/>
      <c r="H21" s="1105" t="s">
        <v>1392</v>
      </c>
      <c r="I21" s="311" t="s">
        <v>59</v>
      </c>
      <c r="J21" s="199">
        <v>3</v>
      </c>
      <c r="K21" s="454" t="s">
        <v>57</v>
      </c>
      <c r="L21" s="1055"/>
      <c r="M21" s="1061"/>
      <c r="N21" s="1061"/>
      <c r="O21" s="1068"/>
      <c r="P21" s="1068"/>
      <c r="Q21" s="1068"/>
      <c r="R21" s="1068"/>
      <c r="S21" s="1061"/>
    </row>
    <row r="22" spans="1:20" ht="52.5" customHeight="1">
      <c r="A22" s="1055"/>
      <c r="B22" s="1055"/>
      <c r="C22" s="1055"/>
      <c r="D22" s="1055"/>
      <c r="E22" s="1086"/>
      <c r="F22" s="1152"/>
      <c r="G22" s="1152"/>
      <c r="H22" s="1106"/>
      <c r="I22" s="311" t="s">
        <v>72</v>
      </c>
      <c r="J22" s="199">
        <v>90</v>
      </c>
      <c r="K22" s="454" t="s">
        <v>45</v>
      </c>
      <c r="L22" s="1055"/>
      <c r="M22" s="1061"/>
      <c r="N22" s="1061"/>
      <c r="O22" s="1068"/>
      <c r="P22" s="1068"/>
      <c r="Q22" s="1068"/>
      <c r="R22" s="1068"/>
      <c r="S22" s="1061"/>
    </row>
    <row r="23" spans="1:20" ht="88.5" customHeight="1">
      <c r="A23" s="1060"/>
      <c r="B23" s="1060"/>
      <c r="C23" s="1060"/>
      <c r="D23" s="1060"/>
      <c r="E23" s="1129"/>
      <c r="F23" s="1152"/>
      <c r="G23" s="1152"/>
      <c r="H23" s="289" t="s">
        <v>1393</v>
      </c>
      <c r="I23" s="311" t="s">
        <v>261</v>
      </c>
      <c r="J23" s="449">
        <v>1</v>
      </c>
      <c r="K23" s="455" t="s">
        <v>57</v>
      </c>
      <c r="L23" s="1060"/>
      <c r="M23" s="1061"/>
      <c r="N23" s="1061"/>
      <c r="O23" s="1068"/>
      <c r="P23" s="1068"/>
      <c r="Q23" s="1068"/>
      <c r="R23" s="1068"/>
      <c r="S23" s="1061"/>
    </row>
    <row r="24" spans="1:20" ht="50.25" customHeight="1">
      <c r="A24" s="1069" t="s">
        <v>223</v>
      </c>
      <c r="B24" s="1069">
        <v>1</v>
      </c>
      <c r="C24" s="1069">
        <v>4</v>
      </c>
      <c r="D24" s="1069">
        <v>2</v>
      </c>
      <c r="E24" s="1060" t="s">
        <v>1394</v>
      </c>
      <c r="F24" s="1060" t="s">
        <v>1395</v>
      </c>
      <c r="G24" s="1060" t="s">
        <v>1396</v>
      </c>
      <c r="H24" s="1057" t="s">
        <v>1397</v>
      </c>
      <c r="I24" s="456" t="s">
        <v>102</v>
      </c>
      <c r="J24" s="456">
        <v>2</v>
      </c>
      <c r="K24" s="456" t="s">
        <v>57</v>
      </c>
      <c r="L24" s="1060" t="s">
        <v>1398</v>
      </c>
      <c r="M24" s="1069" t="s">
        <v>41</v>
      </c>
      <c r="N24" s="1069" t="s">
        <v>63</v>
      </c>
      <c r="O24" s="1083">
        <v>10000</v>
      </c>
      <c r="P24" s="1083">
        <v>120000</v>
      </c>
      <c r="Q24" s="1083">
        <v>10000</v>
      </c>
      <c r="R24" s="1083">
        <v>120000</v>
      </c>
      <c r="S24" s="1060" t="s">
        <v>816</v>
      </c>
    </row>
    <row r="25" spans="1:20" ht="51" customHeight="1">
      <c r="A25" s="1070"/>
      <c r="B25" s="1070"/>
      <c r="C25" s="1070"/>
      <c r="D25" s="1070"/>
      <c r="E25" s="1061"/>
      <c r="F25" s="1061"/>
      <c r="G25" s="1061"/>
      <c r="H25" s="1057"/>
      <c r="I25" s="453" t="s">
        <v>1381</v>
      </c>
      <c r="J25" s="456">
        <v>40</v>
      </c>
      <c r="K25" s="456" t="s">
        <v>45</v>
      </c>
      <c r="L25" s="1061"/>
      <c r="M25" s="1070"/>
      <c r="N25" s="1070"/>
      <c r="O25" s="1084"/>
      <c r="P25" s="1084"/>
      <c r="Q25" s="1084"/>
      <c r="R25" s="1084"/>
      <c r="S25" s="1061"/>
    </row>
    <row r="26" spans="1:20" ht="48.75" customHeight="1">
      <c r="A26" s="1070"/>
      <c r="B26" s="1070"/>
      <c r="C26" s="1070"/>
      <c r="D26" s="1070"/>
      <c r="E26" s="1061"/>
      <c r="F26" s="1061"/>
      <c r="G26" s="1061"/>
      <c r="H26" s="1057" t="s">
        <v>46</v>
      </c>
      <c r="I26" s="456" t="s">
        <v>47</v>
      </c>
      <c r="J26" s="456">
        <v>1</v>
      </c>
      <c r="K26" s="456" t="s">
        <v>57</v>
      </c>
      <c r="L26" s="1061"/>
      <c r="M26" s="1070"/>
      <c r="N26" s="1070"/>
      <c r="O26" s="1084"/>
      <c r="P26" s="1084"/>
      <c r="Q26" s="1084"/>
      <c r="R26" s="1084"/>
      <c r="S26" s="1061"/>
    </row>
    <row r="27" spans="1:20" ht="49.5" customHeight="1">
      <c r="A27" s="1070"/>
      <c r="B27" s="1070"/>
      <c r="C27" s="1070"/>
      <c r="D27" s="1070"/>
      <c r="E27" s="1061"/>
      <c r="F27" s="1061"/>
      <c r="G27" s="1061"/>
      <c r="H27" s="1069"/>
      <c r="I27" s="449" t="s">
        <v>72</v>
      </c>
      <c r="J27" s="449">
        <v>80</v>
      </c>
      <c r="K27" s="449" t="s">
        <v>45</v>
      </c>
      <c r="L27" s="1061"/>
      <c r="M27" s="1070"/>
      <c r="N27" s="1070"/>
      <c r="O27" s="1084"/>
      <c r="P27" s="1084"/>
      <c r="Q27" s="1084"/>
      <c r="R27" s="1084"/>
      <c r="S27" s="1061"/>
    </row>
    <row r="28" spans="1:20" s="309" customFormat="1" ht="54" customHeight="1">
      <c r="A28" s="1148" t="s">
        <v>233</v>
      </c>
      <c r="B28" s="1147">
        <v>1</v>
      </c>
      <c r="C28" s="1147">
        <v>4</v>
      </c>
      <c r="D28" s="1147">
        <v>2</v>
      </c>
      <c r="E28" s="1143" t="s">
        <v>1399</v>
      </c>
      <c r="F28" s="1143" t="s">
        <v>1400</v>
      </c>
      <c r="G28" s="1143" t="s">
        <v>1401</v>
      </c>
      <c r="H28" s="1147" t="s">
        <v>58</v>
      </c>
      <c r="I28" s="457" t="s">
        <v>59</v>
      </c>
      <c r="J28" s="457">
        <v>3</v>
      </c>
      <c r="K28" s="458" t="s">
        <v>57</v>
      </c>
      <c r="L28" s="1143" t="s">
        <v>1402</v>
      </c>
      <c r="M28" s="1147" t="s">
        <v>41</v>
      </c>
      <c r="N28" s="1147"/>
      <c r="O28" s="1139">
        <v>240000</v>
      </c>
      <c r="P28" s="1139"/>
      <c r="Q28" s="1139">
        <v>240000</v>
      </c>
      <c r="R28" s="1139"/>
      <c r="S28" s="1143" t="s">
        <v>1403</v>
      </c>
      <c r="T28" s="299"/>
    </row>
    <row r="29" spans="1:20" ht="53.25" customHeight="1">
      <c r="A29" s="1149"/>
      <c r="B29" s="1145"/>
      <c r="C29" s="1145"/>
      <c r="D29" s="1145"/>
      <c r="E29" s="1144"/>
      <c r="F29" s="1144"/>
      <c r="G29" s="1144"/>
      <c r="H29" s="1142"/>
      <c r="I29" s="457" t="s">
        <v>72</v>
      </c>
      <c r="J29" s="457">
        <v>150</v>
      </c>
      <c r="K29" s="458" t="s">
        <v>45</v>
      </c>
      <c r="L29" s="1144"/>
      <c r="M29" s="1145"/>
      <c r="N29" s="1145"/>
      <c r="O29" s="1140"/>
      <c r="P29" s="1140"/>
      <c r="Q29" s="1140"/>
      <c r="R29" s="1140"/>
      <c r="S29" s="1144"/>
    </row>
    <row r="30" spans="1:20" ht="49.5" customHeight="1">
      <c r="A30" s="1149"/>
      <c r="B30" s="1145"/>
      <c r="C30" s="1145"/>
      <c r="D30" s="1145"/>
      <c r="E30" s="1144"/>
      <c r="F30" s="1144"/>
      <c r="G30" s="1144"/>
      <c r="H30" s="1143" t="s">
        <v>1404</v>
      </c>
      <c r="I30" s="457" t="s">
        <v>318</v>
      </c>
      <c r="J30" s="457">
        <v>2</v>
      </c>
      <c r="K30" s="458" t="s">
        <v>57</v>
      </c>
      <c r="L30" s="1144"/>
      <c r="M30" s="1145"/>
      <c r="N30" s="1145"/>
      <c r="O30" s="1140"/>
      <c r="P30" s="1140"/>
      <c r="Q30" s="1140"/>
      <c r="R30" s="1140"/>
      <c r="S30" s="1144"/>
    </row>
    <row r="31" spans="1:20" ht="40.9" customHeight="1">
      <c r="A31" s="1149"/>
      <c r="B31" s="1145"/>
      <c r="C31" s="1145"/>
      <c r="D31" s="1145"/>
      <c r="E31" s="1144"/>
      <c r="F31" s="1144"/>
      <c r="G31" s="1144"/>
      <c r="H31" s="1146"/>
      <c r="I31" s="457" t="s">
        <v>72</v>
      </c>
      <c r="J31" s="458">
        <v>50</v>
      </c>
      <c r="K31" s="458" t="s">
        <v>45</v>
      </c>
      <c r="L31" s="1144"/>
      <c r="M31" s="1145"/>
      <c r="N31" s="1145"/>
      <c r="O31" s="1140"/>
      <c r="P31" s="1140"/>
      <c r="Q31" s="1140"/>
      <c r="R31" s="1140"/>
      <c r="S31" s="1145"/>
    </row>
    <row r="32" spans="1:20" ht="49.9" customHeight="1">
      <c r="A32" s="1150"/>
      <c r="B32" s="1142"/>
      <c r="C32" s="1142"/>
      <c r="D32" s="1142"/>
      <c r="E32" s="1146"/>
      <c r="F32" s="1146"/>
      <c r="G32" s="1146"/>
      <c r="H32" s="460" t="s">
        <v>1405</v>
      </c>
      <c r="I32" s="459" t="s">
        <v>1406</v>
      </c>
      <c r="J32" s="460">
        <v>1</v>
      </c>
      <c r="K32" s="459" t="s">
        <v>57</v>
      </c>
      <c r="L32" s="1146"/>
      <c r="M32" s="1142"/>
      <c r="N32" s="1142"/>
      <c r="O32" s="1141"/>
      <c r="P32" s="1141"/>
      <c r="Q32" s="1142"/>
      <c r="R32" s="1142"/>
      <c r="S32" s="1142"/>
    </row>
    <row r="33" spans="1:19" ht="36" customHeight="1">
      <c r="A33" s="1130" t="s">
        <v>439</v>
      </c>
      <c r="B33" s="1130">
        <v>1</v>
      </c>
      <c r="C33" s="1130">
        <v>4</v>
      </c>
      <c r="D33" s="1130">
        <v>2</v>
      </c>
      <c r="E33" s="1135" t="s">
        <v>1407</v>
      </c>
      <c r="F33" s="1135" t="s">
        <v>1408</v>
      </c>
      <c r="G33" s="1135" t="s">
        <v>1409</v>
      </c>
      <c r="H33" s="1135" t="s">
        <v>1410</v>
      </c>
      <c r="I33" s="463" t="s">
        <v>47</v>
      </c>
      <c r="J33" s="463">
        <v>1</v>
      </c>
      <c r="K33" s="464" t="s">
        <v>57</v>
      </c>
      <c r="L33" s="1135" t="s">
        <v>1411</v>
      </c>
      <c r="M33" s="1130" t="s">
        <v>41</v>
      </c>
      <c r="N33" s="1130"/>
      <c r="O33" s="1132">
        <v>240000</v>
      </c>
      <c r="P33" s="1132"/>
      <c r="Q33" s="1132">
        <v>240000</v>
      </c>
      <c r="R33" s="1132"/>
      <c r="S33" s="1135" t="s">
        <v>1403</v>
      </c>
    </row>
    <row r="34" spans="1:19" ht="36.75" customHeight="1">
      <c r="A34" s="1131"/>
      <c r="B34" s="1131"/>
      <c r="C34" s="1131"/>
      <c r="D34" s="1131"/>
      <c r="E34" s="1136"/>
      <c r="F34" s="1136"/>
      <c r="G34" s="1136"/>
      <c r="H34" s="1137"/>
      <c r="I34" s="463" t="s">
        <v>72</v>
      </c>
      <c r="J34" s="463">
        <v>300</v>
      </c>
      <c r="K34" s="464" t="s">
        <v>45</v>
      </c>
      <c r="L34" s="1136"/>
      <c r="M34" s="1131"/>
      <c r="N34" s="1131"/>
      <c r="O34" s="1133"/>
      <c r="P34" s="1133"/>
      <c r="Q34" s="1133"/>
      <c r="R34" s="1133"/>
      <c r="S34" s="1136"/>
    </row>
    <row r="35" spans="1:19" ht="45">
      <c r="A35" s="1131"/>
      <c r="B35" s="1131"/>
      <c r="C35" s="1131"/>
      <c r="D35" s="1131"/>
      <c r="E35" s="1136"/>
      <c r="F35" s="1136"/>
      <c r="G35" s="1136"/>
      <c r="H35" s="1135" t="s">
        <v>1412</v>
      </c>
      <c r="I35" s="463" t="s">
        <v>1413</v>
      </c>
      <c r="J35" s="463">
        <v>1</v>
      </c>
      <c r="K35" s="464" t="s">
        <v>57</v>
      </c>
      <c r="L35" s="1136"/>
      <c r="M35" s="1131"/>
      <c r="N35" s="1131"/>
      <c r="O35" s="1133"/>
      <c r="P35" s="1133"/>
      <c r="Q35" s="1133"/>
      <c r="R35" s="1133"/>
      <c r="S35" s="1136"/>
    </row>
    <row r="36" spans="1:19" ht="33.75" customHeight="1">
      <c r="A36" s="1131"/>
      <c r="B36" s="1131"/>
      <c r="C36" s="1131"/>
      <c r="D36" s="1131"/>
      <c r="E36" s="1136"/>
      <c r="F36" s="1136"/>
      <c r="G36" s="1136"/>
      <c r="H36" s="1136"/>
      <c r="I36" s="1135" t="s">
        <v>1414</v>
      </c>
      <c r="J36" s="1135">
        <v>1</v>
      </c>
      <c r="K36" s="1130" t="s">
        <v>57</v>
      </c>
      <c r="L36" s="1136"/>
      <c r="M36" s="1131"/>
      <c r="N36" s="1131"/>
      <c r="O36" s="1133"/>
      <c r="P36" s="1133"/>
      <c r="Q36" s="1133"/>
      <c r="R36" s="1133"/>
      <c r="S36" s="1136"/>
    </row>
    <row r="37" spans="1:19" ht="34.5" hidden="1" customHeight="1">
      <c r="A37" s="1131"/>
      <c r="B37" s="1131"/>
      <c r="C37" s="1131"/>
      <c r="D37" s="1131"/>
      <c r="E37" s="1136"/>
      <c r="F37" s="1136"/>
      <c r="G37" s="1136"/>
      <c r="H37" s="1137"/>
      <c r="I37" s="1137"/>
      <c r="J37" s="1137"/>
      <c r="K37" s="1138"/>
      <c r="L37" s="1136"/>
      <c r="M37" s="1131"/>
      <c r="N37" s="1131"/>
      <c r="O37" s="1133"/>
      <c r="P37" s="1133"/>
      <c r="Q37" s="1133"/>
      <c r="R37" s="1133"/>
      <c r="S37" s="1136"/>
    </row>
    <row r="38" spans="1:19" ht="36.75" customHeight="1">
      <c r="A38" s="1131"/>
      <c r="B38" s="1131"/>
      <c r="C38" s="1131"/>
      <c r="D38" s="1131"/>
      <c r="E38" s="1136"/>
      <c r="F38" s="1136"/>
      <c r="G38" s="1136"/>
      <c r="H38" s="1130" t="s">
        <v>43</v>
      </c>
      <c r="I38" s="463" t="s">
        <v>44</v>
      </c>
      <c r="J38" s="463">
        <v>1</v>
      </c>
      <c r="K38" s="464" t="s">
        <v>57</v>
      </c>
      <c r="L38" s="1136"/>
      <c r="M38" s="1131"/>
      <c r="N38" s="1131"/>
      <c r="O38" s="1133"/>
      <c r="P38" s="1133"/>
      <c r="Q38" s="1133"/>
      <c r="R38" s="1133"/>
      <c r="S38" s="1136"/>
    </row>
    <row r="39" spans="1:19" ht="36.75" customHeight="1">
      <c r="A39" s="1131"/>
      <c r="B39" s="1131"/>
      <c r="C39" s="1131"/>
      <c r="D39" s="1131"/>
      <c r="E39" s="1136"/>
      <c r="F39" s="1136"/>
      <c r="G39" s="1136"/>
      <c r="H39" s="1131"/>
      <c r="I39" s="463" t="s">
        <v>1415</v>
      </c>
      <c r="J39" s="463">
        <v>3</v>
      </c>
      <c r="K39" s="464" t="s">
        <v>45</v>
      </c>
      <c r="L39" s="1136"/>
      <c r="M39" s="1131"/>
      <c r="N39" s="1131"/>
      <c r="O39" s="1133"/>
      <c r="P39" s="1133"/>
      <c r="Q39" s="1133"/>
      <c r="R39" s="1133"/>
      <c r="S39" s="1136"/>
    </row>
    <row r="40" spans="1:19" ht="51" customHeight="1">
      <c r="A40" s="1138"/>
      <c r="B40" s="1138"/>
      <c r="C40" s="1138"/>
      <c r="D40" s="1138"/>
      <c r="E40" s="1137"/>
      <c r="F40" s="1137"/>
      <c r="G40" s="1137"/>
      <c r="H40" s="1138"/>
      <c r="I40" s="463" t="s">
        <v>1416</v>
      </c>
      <c r="J40" s="463">
        <v>48</v>
      </c>
      <c r="K40" s="464" t="s">
        <v>45</v>
      </c>
      <c r="L40" s="1137"/>
      <c r="M40" s="1138"/>
      <c r="N40" s="1138"/>
      <c r="O40" s="1134"/>
      <c r="P40" s="1134"/>
      <c r="Q40" s="1134"/>
      <c r="R40" s="1134"/>
      <c r="S40" s="1137"/>
    </row>
    <row r="41" spans="1:19" ht="72.75" customHeight="1">
      <c r="A41" s="1129" t="s">
        <v>447</v>
      </c>
      <c r="B41" s="1129">
        <v>1</v>
      </c>
      <c r="C41" s="1129">
        <v>4</v>
      </c>
      <c r="D41" s="1129">
        <v>2</v>
      </c>
      <c r="E41" s="1129" t="s">
        <v>1417</v>
      </c>
      <c r="F41" s="1129" t="s">
        <v>1418</v>
      </c>
      <c r="G41" s="1129" t="s">
        <v>1419</v>
      </c>
      <c r="H41" s="1130" t="s">
        <v>58</v>
      </c>
      <c r="I41" s="463" t="s">
        <v>59</v>
      </c>
      <c r="J41" s="463">
        <v>2</v>
      </c>
      <c r="K41" s="464" t="s">
        <v>57</v>
      </c>
      <c r="L41" s="1117" t="s">
        <v>1420</v>
      </c>
      <c r="M41" s="1118" t="s">
        <v>41</v>
      </c>
      <c r="N41" s="1130"/>
      <c r="O41" s="1090">
        <v>100000</v>
      </c>
      <c r="P41" s="1132"/>
      <c r="Q41" s="1121">
        <v>100000</v>
      </c>
      <c r="R41" s="1132"/>
      <c r="S41" s="1129" t="s">
        <v>865</v>
      </c>
    </row>
    <row r="42" spans="1:19" ht="73.5" customHeight="1">
      <c r="A42" s="1127"/>
      <c r="B42" s="1127"/>
      <c r="C42" s="1127"/>
      <c r="D42" s="1127"/>
      <c r="E42" s="1127"/>
      <c r="F42" s="1127"/>
      <c r="G42" s="1127"/>
      <c r="H42" s="1131"/>
      <c r="I42" s="462" t="s">
        <v>1381</v>
      </c>
      <c r="J42" s="462">
        <v>50</v>
      </c>
      <c r="K42" s="461" t="s">
        <v>45</v>
      </c>
      <c r="L42" s="1110"/>
      <c r="M42" s="1111"/>
      <c r="N42" s="1131"/>
      <c r="O42" s="1091"/>
      <c r="P42" s="1133"/>
      <c r="Q42" s="1113"/>
      <c r="R42" s="1133"/>
      <c r="S42" s="1127"/>
    </row>
    <row r="43" spans="1:19" ht="73.5" customHeight="1">
      <c r="A43" s="1124" t="s">
        <v>453</v>
      </c>
      <c r="B43" s="1118">
        <v>1</v>
      </c>
      <c r="C43" s="1118">
        <v>4</v>
      </c>
      <c r="D43" s="1118">
        <v>2</v>
      </c>
      <c r="E43" s="1117" t="s">
        <v>1421</v>
      </c>
      <c r="F43" s="684" t="s">
        <v>1422</v>
      </c>
      <c r="G43" s="1125" t="s">
        <v>1423</v>
      </c>
      <c r="H43" s="1109" t="s">
        <v>1424</v>
      </c>
      <c r="I43" s="467" t="s">
        <v>59</v>
      </c>
      <c r="J43" s="468">
        <v>1</v>
      </c>
      <c r="K43" s="443" t="s">
        <v>57</v>
      </c>
      <c r="L43" s="1117" t="s">
        <v>1425</v>
      </c>
      <c r="M43" s="1118"/>
      <c r="N43" s="1119" t="s">
        <v>63</v>
      </c>
      <c r="O43" s="1090"/>
      <c r="P43" s="1121">
        <v>50000</v>
      </c>
      <c r="Q43" s="1122"/>
      <c r="R43" s="1121">
        <v>50000</v>
      </c>
      <c r="S43" s="1117" t="s">
        <v>865</v>
      </c>
    </row>
    <row r="44" spans="1:19" ht="73.5" customHeight="1">
      <c r="A44" s="1111"/>
      <c r="B44" s="1111"/>
      <c r="C44" s="1111"/>
      <c r="D44" s="1111"/>
      <c r="E44" s="1110"/>
      <c r="F44" s="928"/>
      <c r="G44" s="1110"/>
      <c r="H44" s="1109"/>
      <c r="I44" s="466" t="s">
        <v>72</v>
      </c>
      <c r="J44" s="465">
        <v>25</v>
      </c>
      <c r="K44" s="445" t="s">
        <v>45</v>
      </c>
      <c r="L44" s="1110"/>
      <c r="M44" s="1111"/>
      <c r="N44" s="1120"/>
      <c r="O44" s="1091"/>
      <c r="P44" s="1113"/>
      <c r="Q44" s="1123"/>
      <c r="R44" s="1113"/>
      <c r="S44" s="1110"/>
    </row>
    <row r="45" spans="1:19" ht="91.5" customHeight="1">
      <c r="A45" s="1126" t="s">
        <v>458</v>
      </c>
      <c r="B45" s="1127">
        <v>1</v>
      </c>
      <c r="C45" s="1127">
        <v>4</v>
      </c>
      <c r="D45" s="1127">
        <v>2</v>
      </c>
      <c r="E45" s="1127" t="s">
        <v>1426</v>
      </c>
      <c r="F45" s="1128" t="s">
        <v>1427</v>
      </c>
      <c r="G45" s="1128" t="s">
        <v>1428</v>
      </c>
      <c r="H45" s="1109" t="s">
        <v>1424</v>
      </c>
      <c r="I45" s="469" t="s">
        <v>59</v>
      </c>
      <c r="J45" s="470">
        <v>2</v>
      </c>
      <c r="K45" s="447" t="s">
        <v>57</v>
      </c>
      <c r="L45" s="1110" t="s">
        <v>1429</v>
      </c>
      <c r="M45" s="1111" t="s">
        <v>41</v>
      </c>
      <c r="N45" s="1112"/>
      <c r="O45" s="1091">
        <v>100000</v>
      </c>
      <c r="P45" s="1113"/>
      <c r="Q45" s="1113">
        <v>100000</v>
      </c>
      <c r="R45" s="1123"/>
      <c r="S45" s="1110" t="s">
        <v>865</v>
      </c>
    </row>
    <row r="46" spans="1:19" ht="75" customHeight="1">
      <c r="A46" s="1111"/>
      <c r="B46" s="1127"/>
      <c r="C46" s="1127"/>
      <c r="D46" s="1127"/>
      <c r="E46" s="1127"/>
      <c r="F46" s="1128"/>
      <c r="G46" s="1110"/>
      <c r="H46" s="1109"/>
      <c r="I46" s="466" t="s">
        <v>1430</v>
      </c>
      <c r="J46" s="465">
        <v>50</v>
      </c>
      <c r="K46" s="445" t="s">
        <v>45</v>
      </c>
      <c r="L46" s="1110"/>
      <c r="M46" s="1111"/>
      <c r="N46" s="1112"/>
      <c r="O46" s="1091"/>
      <c r="P46" s="1113"/>
      <c r="Q46" s="1113"/>
      <c r="R46" s="1123"/>
      <c r="S46" s="1110"/>
    </row>
    <row r="47" spans="1:19" ht="108.75" customHeight="1">
      <c r="A47" s="1069" t="s">
        <v>465</v>
      </c>
      <c r="B47" s="1069">
        <v>1</v>
      </c>
      <c r="C47" s="1069">
        <v>4</v>
      </c>
      <c r="D47" s="1069">
        <v>2</v>
      </c>
      <c r="E47" s="1060" t="s">
        <v>1431</v>
      </c>
      <c r="F47" s="1060" t="s">
        <v>1432</v>
      </c>
      <c r="G47" s="1060" t="s">
        <v>1433</v>
      </c>
      <c r="H47" s="1057" t="s">
        <v>58</v>
      </c>
      <c r="I47" s="456" t="s">
        <v>59</v>
      </c>
      <c r="J47" s="456">
        <v>2</v>
      </c>
      <c r="K47" s="456" t="s">
        <v>39</v>
      </c>
      <c r="L47" s="1060" t="s">
        <v>1434</v>
      </c>
      <c r="M47" s="1069" t="s">
        <v>41</v>
      </c>
      <c r="N47" s="1060"/>
      <c r="O47" s="1083">
        <v>150000</v>
      </c>
      <c r="P47" s="1114"/>
      <c r="Q47" s="1083">
        <v>150000</v>
      </c>
      <c r="R47" s="1114"/>
      <c r="S47" s="1060" t="s">
        <v>1403</v>
      </c>
    </row>
    <row r="48" spans="1:19" ht="69" customHeight="1">
      <c r="A48" s="1070"/>
      <c r="B48" s="1070"/>
      <c r="C48" s="1070"/>
      <c r="D48" s="1070"/>
      <c r="E48" s="1061"/>
      <c r="F48" s="1061"/>
      <c r="G48" s="1061"/>
      <c r="H48" s="1057"/>
      <c r="I48" s="453" t="s">
        <v>60</v>
      </c>
      <c r="J48" s="453" t="s">
        <v>1435</v>
      </c>
      <c r="K48" s="456" t="s">
        <v>45</v>
      </c>
      <c r="L48" s="1061"/>
      <c r="M48" s="1070"/>
      <c r="N48" s="1061"/>
      <c r="O48" s="1084"/>
      <c r="P48" s="1115"/>
      <c r="Q48" s="1084"/>
      <c r="R48" s="1115"/>
      <c r="S48" s="1061"/>
    </row>
    <row r="49" spans="1:43" ht="96.75" customHeight="1">
      <c r="A49" s="1070"/>
      <c r="B49" s="1070"/>
      <c r="C49" s="1070"/>
      <c r="D49" s="1070"/>
      <c r="E49" s="1061"/>
      <c r="F49" s="1061"/>
      <c r="G49" s="1061"/>
      <c r="H49" s="1060" t="s">
        <v>1436</v>
      </c>
      <c r="I49" s="1060" t="s">
        <v>1406</v>
      </c>
      <c r="J49" s="1069">
        <v>1</v>
      </c>
      <c r="K49" s="1069" t="s">
        <v>57</v>
      </c>
      <c r="L49" s="1061"/>
      <c r="M49" s="1070"/>
      <c r="N49" s="1061"/>
      <c r="O49" s="1084"/>
      <c r="P49" s="1115"/>
      <c r="Q49" s="1084"/>
      <c r="R49" s="1115"/>
      <c r="S49" s="1061"/>
    </row>
    <row r="50" spans="1:43" ht="96" customHeight="1">
      <c r="A50" s="1070"/>
      <c r="B50" s="1070"/>
      <c r="C50" s="1070"/>
      <c r="D50" s="1070"/>
      <c r="E50" s="1061"/>
      <c r="F50" s="1061"/>
      <c r="G50" s="1061"/>
      <c r="H50" s="1061"/>
      <c r="I50" s="1061"/>
      <c r="J50" s="1070"/>
      <c r="K50" s="1070"/>
      <c r="L50" s="1061"/>
      <c r="M50" s="1070"/>
      <c r="N50" s="1061"/>
      <c r="O50" s="1084"/>
      <c r="P50" s="1115"/>
      <c r="Q50" s="1084"/>
      <c r="R50" s="1115"/>
      <c r="S50" s="1061"/>
    </row>
    <row r="51" spans="1:43" ht="99.75" customHeight="1">
      <c r="A51" s="1071"/>
      <c r="B51" s="1071"/>
      <c r="C51" s="1071"/>
      <c r="D51" s="1071"/>
      <c r="E51" s="1062"/>
      <c r="F51" s="1062"/>
      <c r="G51" s="1062"/>
      <c r="H51" s="1062"/>
      <c r="I51" s="1062"/>
      <c r="J51" s="1071"/>
      <c r="K51" s="1071"/>
      <c r="L51" s="1062"/>
      <c r="M51" s="1071"/>
      <c r="N51" s="1062"/>
      <c r="O51" s="1085"/>
      <c r="P51" s="1116"/>
      <c r="Q51" s="1085"/>
      <c r="R51" s="1116"/>
      <c r="S51" s="1062"/>
    </row>
    <row r="52" spans="1:43" ht="94.5" customHeight="1">
      <c r="A52" s="1060" t="s">
        <v>471</v>
      </c>
      <c r="B52" s="1060">
        <v>1</v>
      </c>
      <c r="C52" s="1060">
        <v>4</v>
      </c>
      <c r="D52" s="1060">
        <v>2</v>
      </c>
      <c r="E52" s="1097" t="s">
        <v>1437</v>
      </c>
      <c r="F52" s="1099" t="s">
        <v>1438</v>
      </c>
      <c r="G52" s="1099" t="s">
        <v>2266</v>
      </c>
      <c r="H52" s="1102" t="s">
        <v>715</v>
      </c>
      <c r="I52" s="471" t="s">
        <v>318</v>
      </c>
      <c r="J52" s="198">
        <v>1</v>
      </c>
      <c r="K52" s="199" t="s">
        <v>57</v>
      </c>
      <c r="L52" s="1102" t="s">
        <v>2267</v>
      </c>
      <c r="M52" s="1087" t="s">
        <v>41</v>
      </c>
      <c r="N52" s="1087" t="s">
        <v>63</v>
      </c>
      <c r="O52" s="1090">
        <v>280000</v>
      </c>
      <c r="P52" s="1067">
        <v>40000</v>
      </c>
      <c r="Q52" s="1090">
        <v>280000</v>
      </c>
      <c r="R52" s="1067">
        <v>40000</v>
      </c>
      <c r="S52" s="1099" t="s">
        <v>865</v>
      </c>
    </row>
    <row r="53" spans="1:43" ht="97.5" customHeight="1">
      <c r="A53" s="1093"/>
      <c r="B53" s="1095"/>
      <c r="C53" s="1095"/>
      <c r="D53" s="1095"/>
      <c r="E53" s="1098"/>
      <c r="F53" s="1100"/>
      <c r="G53" s="1101"/>
      <c r="H53" s="1103"/>
      <c r="I53" s="199" t="s">
        <v>72</v>
      </c>
      <c r="J53" s="198">
        <v>25</v>
      </c>
      <c r="K53" s="199" t="s">
        <v>45</v>
      </c>
      <c r="L53" s="1104"/>
      <c r="M53" s="1088"/>
      <c r="N53" s="1088"/>
      <c r="O53" s="1091"/>
      <c r="P53" s="1068"/>
      <c r="Q53" s="1091"/>
      <c r="R53" s="1068"/>
      <c r="S53" s="1100"/>
    </row>
    <row r="54" spans="1:43" ht="87" customHeight="1">
      <c r="A54" s="1093"/>
      <c r="B54" s="1095"/>
      <c r="C54" s="1095"/>
      <c r="D54" s="1095"/>
      <c r="E54" s="1098"/>
      <c r="F54" s="1100"/>
      <c r="G54" s="1101"/>
      <c r="H54" s="688" t="s">
        <v>508</v>
      </c>
      <c r="I54" s="1105" t="s">
        <v>1439</v>
      </c>
      <c r="J54" s="1107">
        <v>1</v>
      </c>
      <c r="K54" s="1105" t="s">
        <v>57</v>
      </c>
      <c r="L54" s="1104"/>
      <c r="M54" s="1088"/>
      <c r="N54" s="1088"/>
      <c r="O54" s="1091"/>
      <c r="P54" s="1068"/>
      <c r="Q54" s="1091"/>
      <c r="R54" s="1068"/>
      <c r="S54" s="1100"/>
    </row>
    <row r="55" spans="1:43" ht="34.5" customHeight="1">
      <c r="A55" s="1093"/>
      <c r="B55" s="1095"/>
      <c r="C55" s="1095"/>
      <c r="D55" s="1095"/>
      <c r="E55" s="1098"/>
      <c r="F55" s="1100"/>
      <c r="G55" s="1101"/>
      <c r="H55" s="689"/>
      <c r="I55" s="1106"/>
      <c r="J55" s="1108"/>
      <c r="K55" s="1106"/>
      <c r="L55" s="1104"/>
      <c r="M55" s="1088"/>
      <c r="N55" s="1088"/>
      <c r="O55" s="1091"/>
      <c r="P55" s="1068"/>
      <c r="Q55" s="1091"/>
      <c r="R55" s="1068"/>
      <c r="S55" s="1100"/>
    </row>
    <row r="56" spans="1:43" s="307" customFormat="1" ht="105.75" customHeight="1">
      <c r="A56" s="1094"/>
      <c r="B56" s="1096"/>
      <c r="C56" s="1096"/>
      <c r="D56" s="1096"/>
      <c r="E56" s="1098"/>
      <c r="F56" s="1100"/>
      <c r="G56" s="1101"/>
      <c r="H56" s="18" t="s">
        <v>1440</v>
      </c>
      <c r="I56" s="199" t="s">
        <v>1003</v>
      </c>
      <c r="J56" s="198">
        <v>1</v>
      </c>
      <c r="K56" s="199" t="s">
        <v>57</v>
      </c>
      <c r="L56" s="1103"/>
      <c r="M56" s="1089"/>
      <c r="N56" s="1089"/>
      <c r="O56" s="1092"/>
      <c r="P56" s="1077"/>
      <c r="Q56" s="1092"/>
      <c r="R56" s="1077"/>
      <c r="S56" s="1100"/>
      <c r="T56" s="452"/>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row>
    <row r="57" spans="1:43" ht="60.75" customHeight="1">
      <c r="A57" s="1057" t="s">
        <v>881</v>
      </c>
      <c r="B57" s="1057">
        <v>1</v>
      </c>
      <c r="C57" s="1057">
        <v>4</v>
      </c>
      <c r="D57" s="1057">
        <v>2</v>
      </c>
      <c r="E57" s="1055" t="s">
        <v>1441</v>
      </c>
      <c r="F57" s="1055" t="s">
        <v>1442</v>
      </c>
      <c r="G57" s="1055" t="s">
        <v>1443</v>
      </c>
      <c r="H57" s="1057" t="s">
        <v>58</v>
      </c>
      <c r="I57" s="453" t="s">
        <v>59</v>
      </c>
      <c r="J57" s="453">
        <v>3</v>
      </c>
      <c r="K57" s="456" t="s">
        <v>57</v>
      </c>
      <c r="L57" s="1055" t="s">
        <v>1444</v>
      </c>
      <c r="M57" s="1057" t="s">
        <v>41</v>
      </c>
      <c r="N57" s="1057" t="s">
        <v>41</v>
      </c>
      <c r="O57" s="1058">
        <v>260000</v>
      </c>
      <c r="P57" s="1073">
        <v>60000</v>
      </c>
      <c r="Q57" s="1058">
        <v>260000</v>
      </c>
      <c r="R57" s="1073">
        <v>60000</v>
      </c>
      <c r="S57" s="1055" t="s">
        <v>1403</v>
      </c>
    </row>
    <row r="58" spans="1:43" ht="49.5" customHeight="1">
      <c r="A58" s="1057"/>
      <c r="B58" s="1057"/>
      <c r="C58" s="1057"/>
      <c r="D58" s="1057"/>
      <c r="E58" s="1055"/>
      <c r="F58" s="1055"/>
      <c r="G58" s="1055"/>
      <c r="H58" s="1057"/>
      <c r="I58" s="453" t="s">
        <v>1381</v>
      </c>
      <c r="J58" s="453">
        <v>100</v>
      </c>
      <c r="K58" s="456" t="s">
        <v>45</v>
      </c>
      <c r="L58" s="1055"/>
      <c r="M58" s="1057"/>
      <c r="N58" s="1057"/>
      <c r="O58" s="1058"/>
      <c r="P58" s="1073"/>
      <c r="Q58" s="1058"/>
      <c r="R58" s="1073"/>
      <c r="S58" s="1055"/>
    </row>
    <row r="59" spans="1:43" ht="51" customHeight="1">
      <c r="A59" s="1057"/>
      <c r="B59" s="1057"/>
      <c r="C59" s="1057"/>
      <c r="D59" s="1057"/>
      <c r="E59" s="1055"/>
      <c r="F59" s="1055"/>
      <c r="G59" s="1055"/>
      <c r="H59" s="1055" t="s">
        <v>172</v>
      </c>
      <c r="I59" s="453" t="s">
        <v>318</v>
      </c>
      <c r="J59" s="453">
        <v>1</v>
      </c>
      <c r="K59" s="456" t="s">
        <v>57</v>
      </c>
      <c r="L59" s="1055"/>
      <c r="M59" s="1057"/>
      <c r="N59" s="1057"/>
      <c r="O59" s="1058"/>
      <c r="P59" s="1073"/>
      <c r="Q59" s="1058"/>
      <c r="R59" s="1073"/>
      <c r="S59" s="1055"/>
    </row>
    <row r="60" spans="1:43" ht="48.75" customHeight="1">
      <c r="A60" s="1057"/>
      <c r="B60" s="1057"/>
      <c r="C60" s="1057"/>
      <c r="D60" s="1057"/>
      <c r="E60" s="1055"/>
      <c r="F60" s="1055"/>
      <c r="G60" s="1055"/>
      <c r="H60" s="1055"/>
      <c r="I60" s="453" t="s">
        <v>1381</v>
      </c>
      <c r="J60" s="453">
        <v>20</v>
      </c>
      <c r="K60" s="456" t="s">
        <v>45</v>
      </c>
      <c r="L60" s="1055"/>
      <c r="M60" s="1057"/>
      <c r="N60" s="1057"/>
      <c r="O60" s="1058"/>
      <c r="P60" s="1073"/>
      <c r="Q60" s="1058"/>
      <c r="R60" s="1073"/>
      <c r="S60" s="1055"/>
    </row>
    <row r="61" spans="1:43" ht="45.75" customHeight="1">
      <c r="A61" s="1057"/>
      <c r="B61" s="1057"/>
      <c r="C61" s="1057"/>
      <c r="D61" s="1057"/>
      <c r="E61" s="1055"/>
      <c r="F61" s="1055"/>
      <c r="G61" s="1055"/>
      <c r="H61" s="453" t="s">
        <v>1391</v>
      </c>
      <c r="I61" s="453" t="s">
        <v>1003</v>
      </c>
      <c r="J61" s="453">
        <v>1</v>
      </c>
      <c r="K61" s="456" t="s">
        <v>57</v>
      </c>
      <c r="L61" s="1055"/>
      <c r="M61" s="1057"/>
      <c r="N61" s="1057"/>
      <c r="O61" s="1058"/>
      <c r="P61" s="1073"/>
      <c r="Q61" s="1058"/>
      <c r="R61" s="1073"/>
      <c r="S61" s="1055"/>
    </row>
    <row r="62" spans="1:43" ht="55.5" customHeight="1">
      <c r="A62" s="1057"/>
      <c r="B62" s="1057"/>
      <c r="C62" s="1057"/>
      <c r="D62" s="1057"/>
      <c r="E62" s="1055"/>
      <c r="F62" s="1055"/>
      <c r="G62" s="1055"/>
      <c r="H62" s="453" t="s">
        <v>1445</v>
      </c>
      <c r="I62" s="453" t="s">
        <v>1446</v>
      </c>
      <c r="J62" s="453">
        <v>1</v>
      </c>
      <c r="K62" s="456" t="s">
        <v>57</v>
      </c>
      <c r="L62" s="1055"/>
      <c r="M62" s="1057"/>
      <c r="N62" s="1057"/>
      <c r="O62" s="1058"/>
      <c r="P62" s="1073"/>
      <c r="Q62" s="1058"/>
      <c r="R62" s="1073"/>
      <c r="S62" s="1055"/>
    </row>
    <row r="63" spans="1:43" ht="81" customHeight="1">
      <c r="A63" s="1069" t="s">
        <v>898</v>
      </c>
      <c r="B63" s="1069">
        <v>1</v>
      </c>
      <c r="C63" s="1069">
        <v>4</v>
      </c>
      <c r="D63" s="1069">
        <v>2</v>
      </c>
      <c r="E63" s="1060" t="s">
        <v>1447</v>
      </c>
      <c r="F63" s="1060" t="s">
        <v>1448</v>
      </c>
      <c r="G63" s="1060" t="s">
        <v>1449</v>
      </c>
      <c r="H63" s="1069" t="s">
        <v>46</v>
      </c>
      <c r="I63" s="453" t="s">
        <v>47</v>
      </c>
      <c r="J63" s="453">
        <v>1</v>
      </c>
      <c r="K63" s="456" t="s">
        <v>57</v>
      </c>
      <c r="L63" s="1060" t="s">
        <v>1450</v>
      </c>
      <c r="M63" s="1069" t="s">
        <v>662</v>
      </c>
      <c r="N63" s="1069"/>
      <c r="O63" s="1083">
        <v>250000</v>
      </c>
      <c r="P63" s="1083"/>
      <c r="Q63" s="1083">
        <v>250000</v>
      </c>
      <c r="R63" s="1083"/>
      <c r="S63" s="1060" t="s">
        <v>1451</v>
      </c>
    </row>
    <row r="64" spans="1:43" ht="62.25" customHeight="1">
      <c r="A64" s="1070"/>
      <c r="B64" s="1070"/>
      <c r="C64" s="1070"/>
      <c r="D64" s="1070"/>
      <c r="E64" s="1061"/>
      <c r="F64" s="1061"/>
      <c r="G64" s="1061"/>
      <c r="H64" s="1071"/>
      <c r="I64" s="453" t="s">
        <v>72</v>
      </c>
      <c r="J64" s="453">
        <v>180</v>
      </c>
      <c r="K64" s="456" t="s">
        <v>45</v>
      </c>
      <c r="L64" s="1061"/>
      <c r="M64" s="1070"/>
      <c r="N64" s="1070"/>
      <c r="O64" s="1084"/>
      <c r="P64" s="1084"/>
      <c r="Q64" s="1084"/>
      <c r="R64" s="1084"/>
      <c r="S64" s="1061"/>
    </row>
    <row r="65" spans="1:20" ht="61.5" customHeight="1">
      <c r="A65" s="1070"/>
      <c r="B65" s="1070"/>
      <c r="C65" s="1070"/>
      <c r="D65" s="1070"/>
      <c r="E65" s="1061"/>
      <c r="F65" s="1061"/>
      <c r="G65" s="1061"/>
      <c r="H65" s="1069" t="s">
        <v>43</v>
      </c>
      <c r="I65" s="453" t="s">
        <v>44</v>
      </c>
      <c r="J65" s="453">
        <v>1</v>
      </c>
      <c r="K65" s="456" t="s">
        <v>57</v>
      </c>
      <c r="L65" s="1061"/>
      <c r="M65" s="1070"/>
      <c r="N65" s="1070"/>
      <c r="O65" s="1084"/>
      <c r="P65" s="1084"/>
      <c r="Q65" s="1084"/>
      <c r="R65" s="1084"/>
      <c r="S65" s="1061"/>
    </row>
    <row r="66" spans="1:20" ht="63" customHeight="1">
      <c r="A66" s="1071"/>
      <c r="B66" s="1071"/>
      <c r="C66" s="1071"/>
      <c r="D66" s="1071"/>
      <c r="E66" s="1062"/>
      <c r="F66" s="1062"/>
      <c r="G66" s="1062"/>
      <c r="H66" s="1071"/>
      <c r="I66" s="453" t="s">
        <v>90</v>
      </c>
      <c r="J66" s="453">
        <v>3</v>
      </c>
      <c r="K66" s="456" t="s">
        <v>57</v>
      </c>
      <c r="L66" s="1062"/>
      <c r="M66" s="1071"/>
      <c r="N66" s="1071"/>
      <c r="O66" s="1085"/>
      <c r="P66" s="1085"/>
      <c r="Q66" s="1085"/>
      <c r="R66" s="1085"/>
      <c r="S66" s="1062"/>
    </row>
    <row r="67" spans="1:20" ht="44.25" customHeight="1">
      <c r="A67" s="1069" t="s">
        <v>906</v>
      </c>
      <c r="B67" s="1069">
        <v>1</v>
      </c>
      <c r="C67" s="1069">
        <v>4</v>
      </c>
      <c r="D67" s="1069">
        <v>2</v>
      </c>
      <c r="E67" s="1060" t="s">
        <v>1452</v>
      </c>
      <c r="F67" s="1060" t="s">
        <v>1453</v>
      </c>
      <c r="G67" s="1060" t="s">
        <v>1454</v>
      </c>
      <c r="H67" s="1060" t="s">
        <v>46</v>
      </c>
      <c r="I67" s="453" t="s">
        <v>47</v>
      </c>
      <c r="J67" s="456">
        <v>1</v>
      </c>
      <c r="K67" s="456" t="s">
        <v>57</v>
      </c>
      <c r="L67" s="1060" t="s">
        <v>1455</v>
      </c>
      <c r="M67" s="1069" t="s">
        <v>886</v>
      </c>
      <c r="N67" s="1069"/>
      <c r="O67" s="1083">
        <v>150000</v>
      </c>
      <c r="P67" s="1067"/>
      <c r="Q67" s="1083">
        <v>150000</v>
      </c>
      <c r="R67" s="1067"/>
      <c r="S67" s="1060" t="s">
        <v>1451</v>
      </c>
    </row>
    <row r="68" spans="1:20" ht="46.5" customHeight="1">
      <c r="A68" s="1070"/>
      <c r="B68" s="1070"/>
      <c r="C68" s="1070"/>
      <c r="D68" s="1070"/>
      <c r="E68" s="1061"/>
      <c r="F68" s="1061"/>
      <c r="G68" s="1061"/>
      <c r="H68" s="1062"/>
      <c r="I68" s="453" t="s">
        <v>72</v>
      </c>
      <c r="J68" s="456">
        <v>50</v>
      </c>
      <c r="K68" s="456" t="s">
        <v>45</v>
      </c>
      <c r="L68" s="1061"/>
      <c r="M68" s="1070"/>
      <c r="N68" s="1070"/>
      <c r="O68" s="1084"/>
      <c r="P68" s="1084"/>
      <c r="Q68" s="1084"/>
      <c r="R68" s="1084"/>
      <c r="S68" s="1070"/>
    </row>
    <row r="69" spans="1:20" ht="42.75" customHeight="1">
      <c r="A69" s="1070"/>
      <c r="B69" s="1070"/>
      <c r="C69" s="1070"/>
      <c r="D69" s="1070"/>
      <c r="E69" s="1061"/>
      <c r="F69" s="1061"/>
      <c r="G69" s="1061"/>
      <c r="H69" s="1060" t="s">
        <v>715</v>
      </c>
      <c r="I69" s="453" t="s">
        <v>318</v>
      </c>
      <c r="J69" s="456">
        <v>1</v>
      </c>
      <c r="K69" s="456" t="s">
        <v>57</v>
      </c>
      <c r="L69" s="1061"/>
      <c r="M69" s="1070"/>
      <c r="N69" s="1070"/>
      <c r="O69" s="1084"/>
      <c r="P69" s="1084"/>
      <c r="Q69" s="1084"/>
      <c r="R69" s="1084"/>
      <c r="S69" s="1070"/>
    </row>
    <row r="70" spans="1:20" ht="52.5" customHeight="1">
      <c r="A70" s="1071"/>
      <c r="B70" s="1071"/>
      <c r="C70" s="1071"/>
      <c r="D70" s="1071"/>
      <c r="E70" s="1062"/>
      <c r="F70" s="1062"/>
      <c r="G70" s="1062"/>
      <c r="H70" s="1062"/>
      <c r="I70" s="453" t="s">
        <v>72</v>
      </c>
      <c r="J70" s="456">
        <v>50</v>
      </c>
      <c r="K70" s="456" t="s">
        <v>45</v>
      </c>
      <c r="L70" s="1062"/>
      <c r="M70" s="1071"/>
      <c r="N70" s="1071"/>
      <c r="O70" s="1085"/>
      <c r="P70" s="1085"/>
      <c r="Q70" s="1085"/>
      <c r="R70" s="1085"/>
      <c r="S70" s="1071"/>
    </row>
    <row r="71" spans="1:20" ht="113.25" customHeight="1">
      <c r="A71" s="1057" t="s">
        <v>912</v>
      </c>
      <c r="B71" s="1057">
        <v>1</v>
      </c>
      <c r="C71" s="1057">
        <v>4</v>
      </c>
      <c r="D71" s="1057">
        <v>2</v>
      </c>
      <c r="E71" s="1055" t="s">
        <v>1456</v>
      </c>
      <c r="F71" s="1055" t="s">
        <v>1457</v>
      </c>
      <c r="G71" s="1055" t="s">
        <v>1458</v>
      </c>
      <c r="H71" s="1055" t="s">
        <v>1459</v>
      </c>
      <c r="I71" s="472" t="s">
        <v>333</v>
      </c>
      <c r="J71" s="453">
        <v>1</v>
      </c>
      <c r="K71" s="473" t="s">
        <v>57</v>
      </c>
      <c r="L71" s="1055" t="s">
        <v>1460</v>
      </c>
      <c r="M71" s="1057" t="s">
        <v>437</v>
      </c>
      <c r="N71" s="1086"/>
      <c r="O71" s="1058">
        <v>550000</v>
      </c>
      <c r="P71" s="1086"/>
      <c r="Q71" s="1058">
        <v>550000</v>
      </c>
      <c r="R71" s="1086"/>
      <c r="S71" s="1055" t="s">
        <v>1451</v>
      </c>
    </row>
    <row r="72" spans="1:20" ht="107.25" customHeight="1">
      <c r="A72" s="1057"/>
      <c r="B72" s="1057"/>
      <c r="C72" s="1057"/>
      <c r="D72" s="1057"/>
      <c r="E72" s="1055"/>
      <c r="F72" s="1055"/>
      <c r="G72" s="1055"/>
      <c r="H72" s="1055"/>
      <c r="I72" s="472" t="s">
        <v>1461</v>
      </c>
      <c r="J72" s="453" t="s">
        <v>1462</v>
      </c>
      <c r="K72" s="473" t="s">
        <v>45</v>
      </c>
      <c r="L72" s="1055"/>
      <c r="M72" s="1057"/>
      <c r="N72" s="1086"/>
      <c r="O72" s="1058"/>
      <c r="P72" s="1086"/>
      <c r="Q72" s="1058"/>
      <c r="R72" s="1086"/>
      <c r="S72" s="1055"/>
    </row>
    <row r="73" spans="1:20" ht="41.25" customHeight="1">
      <c r="A73" s="1069" t="s">
        <v>917</v>
      </c>
      <c r="B73" s="1069">
        <v>1</v>
      </c>
      <c r="C73" s="1069">
        <v>4</v>
      </c>
      <c r="D73" s="1069">
        <v>2</v>
      </c>
      <c r="E73" s="1060" t="s">
        <v>1463</v>
      </c>
      <c r="F73" s="1060" t="s">
        <v>1464</v>
      </c>
      <c r="G73" s="1060" t="s">
        <v>2268</v>
      </c>
      <c r="H73" s="1060" t="s">
        <v>46</v>
      </c>
      <c r="I73" s="453" t="s">
        <v>47</v>
      </c>
      <c r="J73" s="456">
        <v>1</v>
      </c>
      <c r="K73" s="456" t="s">
        <v>57</v>
      </c>
      <c r="L73" s="1060" t="s">
        <v>1455</v>
      </c>
      <c r="M73" s="1069" t="s">
        <v>886</v>
      </c>
      <c r="N73" s="1069"/>
      <c r="O73" s="1083">
        <v>150000</v>
      </c>
      <c r="P73" s="1067"/>
      <c r="Q73" s="1083">
        <v>150000</v>
      </c>
      <c r="R73" s="1067"/>
      <c r="S73" s="1060" t="s">
        <v>1451</v>
      </c>
    </row>
    <row r="74" spans="1:20" ht="41.25" customHeight="1">
      <c r="A74" s="1070"/>
      <c r="B74" s="1070"/>
      <c r="C74" s="1070"/>
      <c r="D74" s="1070"/>
      <c r="E74" s="1061"/>
      <c r="F74" s="1061"/>
      <c r="G74" s="1061"/>
      <c r="H74" s="1062"/>
      <c r="I74" s="453" t="s">
        <v>72</v>
      </c>
      <c r="J74" s="456">
        <v>50</v>
      </c>
      <c r="K74" s="456" t="s">
        <v>45</v>
      </c>
      <c r="L74" s="1061"/>
      <c r="M74" s="1070"/>
      <c r="N74" s="1070"/>
      <c r="O74" s="1084"/>
      <c r="P74" s="1084"/>
      <c r="Q74" s="1084"/>
      <c r="R74" s="1084"/>
      <c r="S74" s="1070"/>
    </row>
    <row r="75" spans="1:20" ht="42.75" customHeight="1">
      <c r="A75" s="1070"/>
      <c r="B75" s="1070"/>
      <c r="C75" s="1070"/>
      <c r="D75" s="1070"/>
      <c r="E75" s="1061"/>
      <c r="F75" s="1061"/>
      <c r="G75" s="1061"/>
      <c r="H75" s="1060" t="s">
        <v>176</v>
      </c>
      <c r="I75" s="453" t="s">
        <v>318</v>
      </c>
      <c r="J75" s="456">
        <v>1</v>
      </c>
      <c r="K75" s="456" t="s">
        <v>57</v>
      </c>
      <c r="L75" s="1061"/>
      <c r="M75" s="1070"/>
      <c r="N75" s="1070"/>
      <c r="O75" s="1084"/>
      <c r="P75" s="1084"/>
      <c r="Q75" s="1084"/>
      <c r="R75" s="1084"/>
      <c r="S75" s="1070"/>
    </row>
    <row r="76" spans="1:20" ht="42.75" customHeight="1">
      <c r="A76" s="1071"/>
      <c r="B76" s="1071"/>
      <c r="C76" s="1071"/>
      <c r="D76" s="1071"/>
      <c r="E76" s="1062"/>
      <c r="F76" s="1062"/>
      <c r="G76" s="1062"/>
      <c r="H76" s="1062"/>
      <c r="I76" s="453" t="s">
        <v>72</v>
      </c>
      <c r="J76" s="456">
        <v>50</v>
      </c>
      <c r="K76" s="456" t="s">
        <v>45</v>
      </c>
      <c r="L76" s="1062"/>
      <c r="M76" s="1071"/>
      <c r="N76" s="1071"/>
      <c r="O76" s="1085"/>
      <c r="P76" s="1085"/>
      <c r="Q76" s="1085"/>
      <c r="R76" s="1085"/>
      <c r="S76" s="1071"/>
    </row>
    <row r="77" spans="1:20" ht="52.5" customHeight="1">
      <c r="A77" s="1057" t="s">
        <v>926</v>
      </c>
      <c r="B77" s="1057">
        <v>1</v>
      </c>
      <c r="C77" s="1057">
        <v>4</v>
      </c>
      <c r="D77" s="1057">
        <v>2</v>
      </c>
      <c r="E77" s="1055" t="s">
        <v>1465</v>
      </c>
      <c r="F77" s="1055" t="s">
        <v>1466</v>
      </c>
      <c r="G77" s="1060" t="s">
        <v>2269</v>
      </c>
      <c r="H77" s="1057" t="s">
        <v>58</v>
      </c>
      <c r="I77" s="456" t="s">
        <v>59</v>
      </c>
      <c r="J77" s="456">
        <v>3</v>
      </c>
      <c r="K77" s="456" t="s">
        <v>39</v>
      </c>
      <c r="L77" s="1060" t="s">
        <v>1460</v>
      </c>
      <c r="M77" s="1069" t="s">
        <v>313</v>
      </c>
      <c r="N77" s="1060"/>
      <c r="O77" s="1080">
        <v>188000</v>
      </c>
      <c r="P77" s="1067"/>
      <c r="Q77" s="1080">
        <v>188000</v>
      </c>
      <c r="R77" s="1067"/>
      <c r="S77" s="1067" t="s">
        <v>1451</v>
      </c>
    </row>
    <row r="78" spans="1:20" ht="66.75" customHeight="1">
      <c r="A78" s="1057"/>
      <c r="B78" s="1057"/>
      <c r="C78" s="1057"/>
      <c r="D78" s="1057"/>
      <c r="E78" s="1055"/>
      <c r="F78" s="1055"/>
      <c r="G78" s="1061"/>
      <c r="H78" s="1057"/>
      <c r="I78" s="453" t="s">
        <v>60</v>
      </c>
      <c r="J78" s="456" t="s">
        <v>1467</v>
      </c>
      <c r="K78" s="456" t="s">
        <v>45</v>
      </c>
      <c r="L78" s="1061"/>
      <c r="M78" s="1070"/>
      <c r="N78" s="1078"/>
      <c r="O78" s="1081"/>
      <c r="P78" s="1068"/>
      <c r="Q78" s="1081"/>
      <c r="R78" s="1068"/>
      <c r="S78" s="1068"/>
    </row>
    <row r="79" spans="1:20" ht="72" customHeight="1">
      <c r="A79" s="1057"/>
      <c r="B79" s="1057"/>
      <c r="C79" s="1057"/>
      <c r="D79" s="1057"/>
      <c r="E79" s="1055"/>
      <c r="F79" s="1055"/>
      <c r="G79" s="1062"/>
      <c r="H79" s="453" t="s">
        <v>1436</v>
      </c>
      <c r="I79" s="453" t="s">
        <v>1406</v>
      </c>
      <c r="J79" s="456">
        <v>1</v>
      </c>
      <c r="K79" s="456" t="s">
        <v>57</v>
      </c>
      <c r="L79" s="1062"/>
      <c r="M79" s="1071"/>
      <c r="N79" s="1079"/>
      <c r="O79" s="1082"/>
      <c r="P79" s="1077"/>
      <c r="Q79" s="1082"/>
      <c r="R79" s="1077"/>
      <c r="S79" s="1077"/>
    </row>
    <row r="80" spans="1:20" s="312" customFormat="1" ht="63" customHeight="1">
      <c r="A80" s="1076" t="s">
        <v>932</v>
      </c>
      <c r="B80" s="1056">
        <v>1</v>
      </c>
      <c r="C80" s="1056">
        <v>4</v>
      </c>
      <c r="D80" s="1056">
        <v>2</v>
      </c>
      <c r="E80" s="1055" t="s">
        <v>1468</v>
      </c>
      <c r="F80" s="1055" t="s">
        <v>1469</v>
      </c>
      <c r="G80" s="1056" t="s">
        <v>1470</v>
      </c>
      <c r="H80" s="1055" t="s">
        <v>1471</v>
      </c>
      <c r="I80" s="456" t="s">
        <v>102</v>
      </c>
      <c r="J80" s="456">
        <v>3</v>
      </c>
      <c r="K80" s="456" t="s">
        <v>57</v>
      </c>
      <c r="L80" s="1055" t="s">
        <v>1472</v>
      </c>
      <c r="M80" s="1057" t="s">
        <v>41</v>
      </c>
      <c r="N80" s="1057" t="s">
        <v>41</v>
      </c>
      <c r="O80" s="1073">
        <v>190000</v>
      </c>
      <c r="P80" s="1073">
        <v>25000</v>
      </c>
      <c r="Q80" s="1073">
        <v>190000</v>
      </c>
      <c r="R80" s="1073">
        <v>25000</v>
      </c>
      <c r="S80" s="1060" t="s">
        <v>905</v>
      </c>
      <c r="T80" s="1072"/>
    </row>
    <row r="81" spans="1:20" s="312" customFormat="1" ht="65.25" customHeight="1">
      <c r="A81" s="1076"/>
      <c r="B81" s="1056"/>
      <c r="C81" s="1056"/>
      <c r="D81" s="1056"/>
      <c r="E81" s="1055"/>
      <c r="F81" s="1055"/>
      <c r="G81" s="1056"/>
      <c r="H81" s="1055"/>
      <c r="I81" s="453" t="s">
        <v>1473</v>
      </c>
      <c r="J81" s="456" t="s">
        <v>1474</v>
      </c>
      <c r="K81" s="456" t="s">
        <v>57</v>
      </c>
      <c r="L81" s="1055"/>
      <c r="M81" s="1057"/>
      <c r="N81" s="1057"/>
      <c r="O81" s="1073"/>
      <c r="P81" s="1073"/>
      <c r="Q81" s="1073"/>
      <c r="R81" s="1073"/>
      <c r="S81" s="1061"/>
      <c r="T81" s="1072"/>
    </row>
    <row r="82" spans="1:20" s="312" customFormat="1" ht="81" customHeight="1">
      <c r="A82" s="1076"/>
      <c r="B82" s="1056"/>
      <c r="C82" s="1056"/>
      <c r="D82" s="1056"/>
      <c r="E82" s="1055"/>
      <c r="F82" s="1055"/>
      <c r="G82" s="1056"/>
      <c r="H82" s="1055"/>
      <c r="I82" s="453" t="s">
        <v>1381</v>
      </c>
      <c r="J82" s="456" t="s">
        <v>1475</v>
      </c>
      <c r="K82" s="456" t="s">
        <v>45</v>
      </c>
      <c r="L82" s="1055"/>
      <c r="M82" s="1057"/>
      <c r="N82" s="1057"/>
      <c r="O82" s="1073"/>
      <c r="P82" s="1073"/>
      <c r="Q82" s="1073"/>
      <c r="R82" s="1073"/>
      <c r="S82" s="1062"/>
      <c r="T82" s="1072"/>
    </row>
    <row r="83" spans="1:20" s="309" customFormat="1" ht="90" customHeight="1">
      <c r="A83" s="1060" t="s">
        <v>941</v>
      </c>
      <c r="B83" s="1060">
        <v>1</v>
      </c>
      <c r="C83" s="1060">
        <v>4</v>
      </c>
      <c r="D83" s="1060">
        <v>5</v>
      </c>
      <c r="E83" s="1060" t="s">
        <v>1476</v>
      </c>
      <c r="F83" s="1060" t="s">
        <v>1477</v>
      </c>
      <c r="G83" s="1060" t="s">
        <v>1478</v>
      </c>
      <c r="H83" s="1063" t="s">
        <v>58</v>
      </c>
      <c r="I83" s="475" t="s">
        <v>59</v>
      </c>
      <c r="J83" s="475">
        <v>4</v>
      </c>
      <c r="K83" s="474" t="s">
        <v>57</v>
      </c>
      <c r="L83" s="1065" t="s">
        <v>1479</v>
      </c>
      <c r="M83" s="1065" t="s">
        <v>1480</v>
      </c>
      <c r="N83" s="1060"/>
      <c r="O83" s="1067">
        <v>200000</v>
      </c>
      <c r="P83" s="1067"/>
      <c r="Q83" s="1074">
        <v>200000</v>
      </c>
      <c r="R83" s="1067"/>
      <c r="S83" s="1060" t="s">
        <v>905</v>
      </c>
      <c r="T83" s="299"/>
    </row>
    <row r="84" spans="1:20" s="309" customFormat="1" ht="85.5" customHeight="1">
      <c r="A84" s="1061"/>
      <c r="B84" s="1061"/>
      <c r="C84" s="1061"/>
      <c r="D84" s="1061"/>
      <c r="E84" s="1061"/>
      <c r="F84" s="1061"/>
      <c r="G84" s="1061"/>
      <c r="H84" s="1064"/>
      <c r="I84" s="474" t="s">
        <v>1481</v>
      </c>
      <c r="J84" s="474" t="s">
        <v>1482</v>
      </c>
      <c r="K84" s="476" t="s">
        <v>45</v>
      </c>
      <c r="L84" s="1066"/>
      <c r="M84" s="1066"/>
      <c r="N84" s="1061"/>
      <c r="O84" s="1068"/>
      <c r="P84" s="1068"/>
      <c r="Q84" s="1075"/>
      <c r="R84" s="1068"/>
      <c r="S84" s="1061"/>
      <c r="T84" s="299"/>
    </row>
    <row r="85" spans="1:20" ht="39.75" customHeight="1">
      <c r="A85" s="1057" t="s">
        <v>948</v>
      </c>
      <c r="B85" s="1057">
        <v>1</v>
      </c>
      <c r="C85" s="1057">
        <v>4</v>
      </c>
      <c r="D85" s="1057">
        <v>5</v>
      </c>
      <c r="E85" s="1055" t="s">
        <v>1483</v>
      </c>
      <c r="F85" s="1055" t="s">
        <v>1484</v>
      </c>
      <c r="G85" s="1055" t="s">
        <v>1485</v>
      </c>
      <c r="H85" s="1060" t="s">
        <v>46</v>
      </c>
      <c r="I85" s="453" t="s">
        <v>47</v>
      </c>
      <c r="J85" s="456">
        <v>1</v>
      </c>
      <c r="K85" s="456" t="s">
        <v>57</v>
      </c>
      <c r="L85" s="1055" t="s">
        <v>1486</v>
      </c>
      <c r="M85" s="1069" t="s">
        <v>313</v>
      </c>
      <c r="N85" s="1057"/>
      <c r="O85" s="1058">
        <v>410000</v>
      </c>
      <c r="P85" s="1058"/>
      <c r="Q85" s="1058">
        <v>410000</v>
      </c>
      <c r="R85" s="1058"/>
      <c r="S85" s="1059" t="s">
        <v>905</v>
      </c>
    </row>
    <row r="86" spans="1:20" ht="74.25" customHeight="1">
      <c r="A86" s="1057"/>
      <c r="B86" s="1057"/>
      <c r="C86" s="1057"/>
      <c r="D86" s="1057"/>
      <c r="E86" s="1055"/>
      <c r="F86" s="1055"/>
      <c r="G86" s="1055"/>
      <c r="H86" s="1062"/>
      <c r="I86" s="453" t="s">
        <v>1487</v>
      </c>
      <c r="J86" s="456" t="s">
        <v>1488</v>
      </c>
      <c r="K86" s="456" t="s">
        <v>45</v>
      </c>
      <c r="L86" s="1055"/>
      <c r="M86" s="1070"/>
      <c r="N86" s="1057"/>
      <c r="O86" s="1058"/>
      <c r="P86" s="1058"/>
      <c r="Q86" s="1058"/>
      <c r="R86" s="1058"/>
      <c r="S86" s="1059"/>
    </row>
    <row r="87" spans="1:20" ht="38.25" customHeight="1">
      <c r="A87" s="1057"/>
      <c r="B87" s="1057"/>
      <c r="C87" s="1057"/>
      <c r="D87" s="1057"/>
      <c r="E87" s="1055"/>
      <c r="F87" s="1055"/>
      <c r="G87" s="1055"/>
      <c r="H87" s="1060" t="s">
        <v>1489</v>
      </c>
      <c r="I87" s="453" t="s">
        <v>1490</v>
      </c>
      <c r="J87" s="456">
        <v>1</v>
      </c>
      <c r="K87" s="456" t="s">
        <v>57</v>
      </c>
      <c r="L87" s="1055"/>
      <c r="M87" s="1070"/>
      <c r="N87" s="1057"/>
      <c r="O87" s="1058"/>
      <c r="P87" s="1058"/>
      <c r="Q87" s="1058"/>
      <c r="R87" s="1058"/>
      <c r="S87" s="1059"/>
    </row>
    <row r="88" spans="1:20" ht="38.25" customHeight="1">
      <c r="A88" s="1057"/>
      <c r="B88" s="1057"/>
      <c r="C88" s="1057"/>
      <c r="D88" s="1057"/>
      <c r="E88" s="1055"/>
      <c r="F88" s="1055"/>
      <c r="G88" s="1055"/>
      <c r="H88" s="1062"/>
      <c r="I88" s="453" t="s">
        <v>314</v>
      </c>
      <c r="J88" s="456">
        <v>600</v>
      </c>
      <c r="K88" s="456" t="s">
        <v>57</v>
      </c>
      <c r="L88" s="1055"/>
      <c r="M88" s="1070"/>
      <c r="N88" s="1057"/>
      <c r="O88" s="1058"/>
      <c r="P88" s="1058"/>
      <c r="Q88" s="1058"/>
      <c r="R88" s="1058"/>
      <c r="S88" s="1059"/>
    </row>
    <row r="89" spans="1:20" ht="75.75" customHeight="1">
      <c r="A89" s="1057"/>
      <c r="B89" s="1057"/>
      <c r="C89" s="1057"/>
      <c r="D89" s="1057"/>
      <c r="E89" s="1055"/>
      <c r="F89" s="1055"/>
      <c r="G89" s="1055"/>
      <c r="H89" s="450" t="s">
        <v>1491</v>
      </c>
      <c r="I89" s="453" t="s">
        <v>1490</v>
      </c>
      <c r="J89" s="456">
        <v>1</v>
      </c>
      <c r="K89" s="456" t="s">
        <v>57</v>
      </c>
      <c r="L89" s="1055"/>
      <c r="M89" s="1070"/>
      <c r="N89" s="1057"/>
      <c r="O89" s="1058"/>
      <c r="P89" s="1058"/>
      <c r="Q89" s="1058"/>
      <c r="R89" s="1058"/>
      <c r="S89" s="1059"/>
    </row>
    <row r="90" spans="1:20" ht="36" customHeight="1">
      <c r="A90" s="1057"/>
      <c r="B90" s="1057"/>
      <c r="C90" s="1057"/>
      <c r="D90" s="1057"/>
      <c r="E90" s="1055"/>
      <c r="F90" s="1055"/>
      <c r="G90" s="1055"/>
      <c r="H90" s="1060" t="s">
        <v>1492</v>
      </c>
      <c r="I90" s="453" t="s">
        <v>1490</v>
      </c>
      <c r="J90" s="456">
        <v>1</v>
      </c>
      <c r="K90" s="456" t="s">
        <v>57</v>
      </c>
      <c r="L90" s="1055"/>
      <c r="M90" s="1070"/>
      <c r="N90" s="1057"/>
      <c r="O90" s="1058"/>
      <c r="P90" s="1058"/>
      <c r="Q90" s="1058"/>
      <c r="R90" s="1058"/>
      <c r="S90" s="1059"/>
    </row>
    <row r="91" spans="1:20" ht="36" customHeight="1">
      <c r="A91" s="1057"/>
      <c r="B91" s="1057"/>
      <c r="C91" s="1057"/>
      <c r="D91" s="1057"/>
      <c r="E91" s="1055"/>
      <c r="F91" s="1055"/>
      <c r="G91" s="1055"/>
      <c r="H91" s="1062"/>
      <c r="I91" s="453" t="s">
        <v>314</v>
      </c>
      <c r="J91" s="456">
        <v>300</v>
      </c>
      <c r="K91" s="456" t="s">
        <v>57</v>
      </c>
      <c r="L91" s="1055"/>
      <c r="M91" s="1070"/>
      <c r="N91" s="1057"/>
      <c r="O91" s="1058"/>
      <c r="P91" s="1058"/>
      <c r="Q91" s="1058"/>
      <c r="R91" s="1058"/>
      <c r="S91" s="1059"/>
    </row>
    <row r="92" spans="1:20" ht="79.5" customHeight="1">
      <c r="A92" s="1057"/>
      <c r="B92" s="1057"/>
      <c r="C92" s="1057"/>
      <c r="D92" s="1057"/>
      <c r="E92" s="1055"/>
      <c r="F92" s="1055"/>
      <c r="G92" s="1055"/>
      <c r="H92" s="450" t="s">
        <v>1493</v>
      </c>
      <c r="I92" s="453" t="s">
        <v>1490</v>
      </c>
      <c r="J92" s="456">
        <v>1</v>
      </c>
      <c r="K92" s="456" t="s">
        <v>57</v>
      </c>
      <c r="L92" s="1055"/>
      <c r="M92" s="1070"/>
      <c r="N92" s="1057"/>
      <c r="O92" s="1058"/>
      <c r="P92" s="1058"/>
      <c r="Q92" s="1058"/>
      <c r="R92" s="1058"/>
      <c r="S92" s="1059"/>
    </row>
    <row r="93" spans="1:20" ht="79.5" customHeight="1">
      <c r="A93" s="1057"/>
      <c r="B93" s="1057"/>
      <c r="C93" s="1057"/>
      <c r="D93" s="1057"/>
      <c r="E93" s="1055"/>
      <c r="F93" s="1055"/>
      <c r="G93" s="1055"/>
      <c r="H93" s="450" t="s">
        <v>2270</v>
      </c>
      <c r="I93" s="453" t="s">
        <v>1494</v>
      </c>
      <c r="J93" s="456" t="s">
        <v>357</v>
      </c>
      <c r="K93" s="456" t="s">
        <v>57</v>
      </c>
      <c r="L93" s="1055"/>
      <c r="M93" s="1070"/>
      <c r="N93" s="1057"/>
      <c r="O93" s="1058"/>
      <c r="P93" s="1058"/>
      <c r="Q93" s="1058"/>
      <c r="R93" s="1058"/>
      <c r="S93" s="1059"/>
    </row>
    <row r="94" spans="1:20" ht="39.75" customHeight="1">
      <c r="A94" s="1057"/>
      <c r="B94" s="1057"/>
      <c r="C94" s="1057"/>
      <c r="D94" s="1057"/>
      <c r="E94" s="1055"/>
      <c r="F94" s="1055"/>
      <c r="G94" s="1055"/>
      <c r="H94" s="18" t="s">
        <v>1495</v>
      </c>
      <c r="I94" s="18" t="s">
        <v>1496</v>
      </c>
      <c r="J94" s="17">
        <v>1</v>
      </c>
      <c r="K94" s="18" t="s">
        <v>39</v>
      </c>
      <c r="L94" s="1055"/>
      <c r="M94" s="1071"/>
      <c r="N94" s="1057"/>
      <c r="O94" s="1058"/>
      <c r="P94" s="1058"/>
      <c r="Q94" s="1058"/>
      <c r="R94" s="1058"/>
      <c r="S94" s="1059"/>
    </row>
    <row r="95" spans="1:20" ht="59.25" customHeight="1">
      <c r="A95" s="1057" t="s">
        <v>955</v>
      </c>
      <c r="B95" s="1057">
        <v>1</v>
      </c>
      <c r="C95" s="1057">
        <v>4</v>
      </c>
      <c r="D95" s="1057">
        <v>5</v>
      </c>
      <c r="E95" s="1055" t="s">
        <v>1497</v>
      </c>
      <c r="F95" s="1055" t="s">
        <v>1498</v>
      </c>
      <c r="G95" s="1055" t="s">
        <v>1499</v>
      </c>
      <c r="H95" s="1060" t="s">
        <v>1500</v>
      </c>
      <c r="I95" s="453" t="s">
        <v>1501</v>
      </c>
      <c r="J95" s="456">
        <v>1</v>
      </c>
      <c r="K95" s="456" t="s">
        <v>57</v>
      </c>
      <c r="L95" s="1055" t="s">
        <v>1502</v>
      </c>
      <c r="M95" s="1057"/>
      <c r="N95" s="1055" t="s">
        <v>1503</v>
      </c>
      <c r="O95" s="1058"/>
      <c r="P95" s="1058">
        <v>1050000</v>
      </c>
      <c r="Q95" s="1058"/>
      <c r="R95" s="1058">
        <v>1050000</v>
      </c>
      <c r="S95" s="1055" t="s">
        <v>905</v>
      </c>
    </row>
    <row r="96" spans="1:20" ht="60" customHeight="1">
      <c r="A96" s="1057"/>
      <c r="B96" s="1057"/>
      <c r="C96" s="1057"/>
      <c r="D96" s="1057"/>
      <c r="E96" s="1055"/>
      <c r="F96" s="1055"/>
      <c r="G96" s="1055"/>
      <c r="H96" s="1061"/>
      <c r="I96" s="453" t="s">
        <v>1504</v>
      </c>
      <c r="J96" s="456" t="s">
        <v>1505</v>
      </c>
      <c r="K96" s="456" t="s">
        <v>45</v>
      </c>
      <c r="L96" s="1055"/>
      <c r="M96" s="1057"/>
      <c r="N96" s="1055"/>
      <c r="O96" s="1058"/>
      <c r="P96" s="1058"/>
      <c r="Q96" s="1058"/>
      <c r="R96" s="1058"/>
      <c r="S96" s="1057"/>
    </row>
    <row r="97" spans="1:19" ht="60" customHeight="1">
      <c r="A97" s="1057"/>
      <c r="B97" s="1057"/>
      <c r="C97" s="1057"/>
      <c r="D97" s="1057"/>
      <c r="E97" s="1055"/>
      <c r="F97" s="1055"/>
      <c r="G97" s="1055"/>
      <c r="H97" s="1062"/>
      <c r="I97" s="453" t="s">
        <v>1506</v>
      </c>
      <c r="J97" s="456" t="s">
        <v>1507</v>
      </c>
      <c r="K97" s="456" t="s">
        <v>57</v>
      </c>
      <c r="L97" s="1055"/>
      <c r="M97" s="1057"/>
      <c r="N97" s="1055"/>
      <c r="O97" s="1058"/>
      <c r="P97" s="1058"/>
      <c r="Q97" s="1058"/>
      <c r="R97" s="1058"/>
      <c r="S97" s="1057"/>
    </row>
    <row r="98" spans="1:19" ht="79.5" customHeight="1">
      <c r="A98" s="1057"/>
      <c r="B98" s="1057"/>
      <c r="C98" s="1057"/>
      <c r="D98" s="1057"/>
      <c r="E98" s="1055"/>
      <c r="F98" s="1055"/>
      <c r="G98" s="1055"/>
      <c r="H98" s="450" t="s">
        <v>2270</v>
      </c>
      <c r="I98" s="453" t="s">
        <v>1494</v>
      </c>
      <c r="J98" s="456" t="s">
        <v>357</v>
      </c>
      <c r="K98" s="456" t="s">
        <v>57</v>
      </c>
      <c r="L98" s="1055"/>
      <c r="M98" s="1057"/>
      <c r="N98" s="1055"/>
      <c r="O98" s="1058"/>
      <c r="P98" s="1058"/>
      <c r="Q98" s="1058"/>
      <c r="R98" s="1058"/>
      <c r="S98" s="1057"/>
    </row>
    <row r="99" spans="1:19" ht="66.75" customHeight="1">
      <c r="A99" s="1057"/>
      <c r="B99" s="1057"/>
      <c r="C99" s="1057"/>
      <c r="D99" s="1057"/>
      <c r="E99" s="1055"/>
      <c r="F99" s="1055"/>
      <c r="G99" s="1055"/>
      <c r="H99" s="60" t="s">
        <v>1495</v>
      </c>
      <c r="I99" s="60" t="s">
        <v>1496</v>
      </c>
      <c r="J99" s="59">
        <v>1</v>
      </c>
      <c r="K99" s="60" t="s">
        <v>39</v>
      </c>
      <c r="L99" s="1055"/>
      <c r="M99" s="1057"/>
      <c r="N99" s="1055"/>
      <c r="O99" s="1058"/>
      <c r="P99" s="1058"/>
      <c r="Q99" s="1058"/>
      <c r="R99" s="1058"/>
      <c r="S99" s="1057"/>
    </row>
    <row r="100" spans="1:19" ht="99.75" customHeight="1">
      <c r="A100" s="1057" t="s">
        <v>1508</v>
      </c>
      <c r="B100" s="1057">
        <v>1</v>
      </c>
      <c r="C100" s="1057">
        <v>4</v>
      </c>
      <c r="D100" s="1057">
        <v>2</v>
      </c>
      <c r="E100" s="1055" t="s">
        <v>1509</v>
      </c>
      <c r="F100" s="1055" t="s">
        <v>1510</v>
      </c>
      <c r="G100" s="1055" t="s">
        <v>1511</v>
      </c>
      <c r="H100" s="1055" t="s">
        <v>46</v>
      </c>
      <c r="I100" s="453" t="s">
        <v>47</v>
      </c>
      <c r="J100" s="456">
        <v>1</v>
      </c>
      <c r="K100" s="456" t="s">
        <v>57</v>
      </c>
      <c r="L100" s="1055" t="s">
        <v>1512</v>
      </c>
      <c r="M100" s="1056" t="s">
        <v>313</v>
      </c>
      <c r="N100" s="1055"/>
      <c r="O100" s="1058">
        <v>180000</v>
      </c>
      <c r="P100" s="1058"/>
      <c r="Q100" s="1058">
        <v>180000</v>
      </c>
      <c r="R100" s="1058"/>
      <c r="S100" s="1059" t="s">
        <v>905</v>
      </c>
    </row>
    <row r="101" spans="1:19" ht="92.25" customHeight="1">
      <c r="A101" s="1057"/>
      <c r="B101" s="1057"/>
      <c r="C101" s="1057"/>
      <c r="D101" s="1057"/>
      <c r="E101" s="1055"/>
      <c r="F101" s="1055"/>
      <c r="G101" s="1055"/>
      <c r="H101" s="1055"/>
      <c r="I101" s="453" t="s">
        <v>72</v>
      </c>
      <c r="J101" s="456" t="s">
        <v>432</v>
      </c>
      <c r="K101" s="456" t="s">
        <v>45</v>
      </c>
      <c r="L101" s="1055"/>
      <c r="M101" s="1056"/>
      <c r="N101" s="1055"/>
      <c r="O101" s="1058"/>
      <c r="P101" s="1058"/>
      <c r="Q101" s="1058"/>
      <c r="R101" s="1058"/>
      <c r="S101" s="1059"/>
    </row>
    <row r="102" spans="1:19" customFormat="1" ht="72.75" customHeight="1">
      <c r="A102" s="983" t="s">
        <v>1513</v>
      </c>
      <c r="B102" s="983">
        <v>1</v>
      </c>
      <c r="C102" s="983">
        <v>4</v>
      </c>
      <c r="D102" s="983">
        <v>2</v>
      </c>
      <c r="E102" s="675" t="s">
        <v>1514</v>
      </c>
      <c r="F102" s="675" t="s">
        <v>1515</v>
      </c>
      <c r="G102" s="670" t="s">
        <v>1516</v>
      </c>
      <c r="H102" s="684" t="s">
        <v>421</v>
      </c>
      <c r="I102" s="18" t="s">
        <v>44</v>
      </c>
      <c r="J102" s="17">
        <v>1</v>
      </c>
      <c r="K102" s="18" t="s">
        <v>39</v>
      </c>
      <c r="L102" s="675" t="s">
        <v>1517</v>
      </c>
      <c r="M102" s="983" t="s">
        <v>63</v>
      </c>
      <c r="N102" s="983"/>
      <c r="O102" s="1054">
        <v>500000</v>
      </c>
      <c r="P102" s="983"/>
      <c r="Q102" s="1054">
        <v>500000</v>
      </c>
      <c r="R102" s="983"/>
      <c r="S102" s="675" t="s">
        <v>905</v>
      </c>
    </row>
    <row r="103" spans="1:19" customFormat="1" ht="72.75" customHeight="1">
      <c r="A103" s="983"/>
      <c r="B103" s="983"/>
      <c r="C103" s="983"/>
      <c r="D103" s="983"/>
      <c r="E103" s="675"/>
      <c r="F103" s="675"/>
      <c r="G103" s="670"/>
      <c r="H103" s="928"/>
      <c r="I103" s="18" t="s">
        <v>1518</v>
      </c>
      <c r="J103" s="17" t="s">
        <v>1474</v>
      </c>
      <c r="K103" s="18" t="s">
        <v>39</v>
      </c>
      <c r="L103" s="675"/>
      <c r="M103" s="983"/>
      <c r="N103" s="983"/>
      <c r="O103" s="1054"/>
      <c r="P103" s="983"/>
      <c r="Q103" s="1054"/>
      <c r="R103" s="983"/>
      <c r="S103" s="675"/>
    </row>
    <row r="104" spans="1:19" customFormat="1" ht="72.75" customHeight="1">
      <c r="A104" s="983"/>
      <c r="B104" s="983"/>
      <c r="C104" s="983"/>
      <c r="D104" s="983"/>
      <c r="E104" s="675"/>
      <c r="F104" s="675"/>
      <c r="G104" s="670"/>
      <c r="H104" s="685"/>
      <c r="I104" s="18" t="s">
        <v>1519</v>
      </c>
      <c r="J104" s="17" t="s">
        <v>1520</v>
      </c>
      <c r="K104" s="18" t="s">
        <v>1352</v>
      </c>
      <c r="L104" s="675"/>
      <c r="M104" s="983"/>
      <c r="N104" s="983"/>
      <c r="O104" s="1054"/>
      <c r="P104" s="983"/>
      <c r="Q104" s="1054"/>
      <c r="R104" s="983"/>
      <c r="S104" s="675"/>
    </row>
    <row r="105" spans="1:19" customFormat="1" ht="60.75" customHeight="1">
      <c r="A105" s="983"/>
      <c r="B105" s="983"/>
      <c r="C105" s="983"/>
      <c r="D105" s="983"/>
      <c r="E105" s="675"/>
      <c r="F105" s="675"/>
      <c r="G105" s="670"/>
      <c r="H105" s="675" t="s">
        <v>1521</v>
      </c>
      <c r="I105" s="18" t="s">
        <v>1522</v>
      </c>
      <c r="J105" s="17">
        <v>1</v>
      </c>
      <c r="K105" s="18" t="s">
        <v>39</v>
      </c>
      <c r="L105" s="675"/>
      <c r="M105" s="983"/>
      <c r="N105" s="983"/>
      <c r="O105" s="1054"/>
      <c r="P105" s="983"/>
      <c r="Q105" s="1054"/>
      <c r="R105" s="983"/>
      <c r="S105" s="675"/>
    </row>
    <row r="106" spans="1:19" customFormat="1" ht="59.25" customHeight="1">
      <c r="A106" s="983"/>
      <c r="B106" s="983"/>
      <c r="C106" s="983"/>
      <c r="D106" s="983"/>
      <c r="E106" s="675"/>
      <c r="F106" s="675"/>
      <c r="G106" s="670"/>
      <c r="H106" s="675"/>
      <c r="I106" s="18" t="s">
        <v>1487</v>
      </c>
      <c r="J106" s="17" t="s">
        <v>1523</v>
      </c>
      <c r="K106" s="18" t="s">
        <v>1352</v>
      </c>
      <c r="L106" s="675"/>
      <c r="M106" s="983"/>
      <c r="N106" s="983"/>
      <c r="O106" s="1054"/>
      <c r="P106" s="983"/>
      <c r="Q106" s="1054"/>
      <c r="R106" s="983"/>
      <c r="S106" s="675"/>
    </row>
    <row r="107" spans="1:19" customFormat="1" ht="63.75" customHeight="1">
      <c r="A107" s="983"/>
      <c r="B107" s="983"/>
      <c r="C107" s="983"/>
      <c r="D107" s="983"/>
      <c r="E107" s="675"/>
      <c r="F107" s="675"/>
      <c r="G107" s="670"/>
      <c r="H107" s="18" t="s">
        <v>1524</v>
      </c>
      <c r="I107" s="18" t="s">
        <v>1525</v>
      </c>
      <c r="J107" s="17">
        <v>1</v>
      </c>
      <c r="K107" s="18" t="s">
        <v>39</v>
      </c>
      <c r="L107" s="675"/>
      <c r="M107" s="983"/>
      <c r="N107" s="983"/>
      <c r="O107" s="1054"/>
      <c r="P107" s="983"/>
      <c r="Q107" s="1054"/>
      <c r="R107" s="983"/>
      <c r="S107" s="675"/>
    </row>
    <row r="108" spans="1:19" customFormat="1" ht="57" customHeight="1">
      <c r="A108" s="983"/>
      <c r="B108" s="983"/>
      <c r="C108" s="983"/>
      <c r="D108" s="983"/>
      <c r="E108" s="675"/>
      <c r="F108" s="675"/>
      <c r="G108" s="670"/>
      <c r="H108" s="18" t="s">
        <v>1526</v>
      </c>
      <c r="I108" s="18" t="s">
        <v>1496</v>
      </c>
      <c r="J108" s="17">
        <v>1</v>
      </c>
      <c r="K108" s="18" t="s">
        <v>39</v>
      </c>
      <c r="L108" s="675"/>
      <c r="M108" s="983"/>
      <c r="N108" s="983"/>
      <c r="O108" s="1054"/>
      <c r="P108" s="983"/>
      <c r="Q108" s="1054"/>
      <c r="R108" s="983"/>
      <c r="S108" s="675"/>
    </row>
    <row r="110" spans="1:19">
      <c r="M110" s="1046"/>
      <c r="N110" s="1049" t="s">
        <v>30</v>
      </c>
      <c r="O110" s="1050"/>
      <c r="P110" s="1051"/>
    </row>
    <row r="111" spans="1:19">
      <c r="M111" s="1047"/>
      <c r="N111" s="1052" t="s">
        <v>31</v>
      </c>
      <c r="O111" s="1049" t="s">
        <v>32</v>
      </c>
      <c r="P111" s="1051"/>
    </row>
    <row r="112" spans="1:19">
      <c r="M112" s="1048"/>
      <c r="N112" s="1053"/>
      <c r="O112" s="313">
        <v>2024</v>
      </c>
      <c r="P112" s="313">
        <v>2025</v>
      </c>
    </row>
    <row r="113" spans="13:16">
      <c r="M113" s="314" t="s">
        <v>101</v>
      </c>
      <c r="N113" s="315">
        <v>23</v>
      </c>
      <c r="O113" s="316">
        <f>Q6+Q12+Q14+Q24+Q28+Q33+Q41+Q45+Q47+Q52+Q57+Q63+Q67+Q71+Q73+Q77+Q80+Q83+Q85+Q100+Q102</f>
        <v>5000000</v>
      </c>
      <c r="P113" s="316">
        <f>R95+R80+R57+R52+R43+R24+R14+R12+R6</f>
        <v>1500000</v>
      </c>
    </row>
    <row r="114" spans="13:16">
      <c r="O114" s="317"/>
      <c r="P114" s="318"/>
    </row>
    <row r="115" spans="13:16">
      <c r="M115" s="309"/>
      <c r="N115" s="309"/>
      <c r="O115" s="319"/>
      <c r="P115" s="319"/>
    </row>
    <row r="116" spans="13:16">
      <c r="M116" s="320"/>
      <c r="O116" s="321"/>
      <c r="P116" s="321"/>
    </row>
  </sheetData>
  <mergeCells count="415">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F6:F11"/>
    <mergeCell ref="G6:G11"/>
    <mergeCell ref="H6:H7"/>
    <mergeCell ref="L6:L11"/>
    <mergeCell ref="M6:M11"/>
    <mergeCell ref="N6:N11"/>
    <mergeCell ref="A6:A11"/>
    <mergeCell ref="B6:B11"/>
    <mergeCell ref="C6:C11"/>
    <mergeCell ref="D6:D11"/>
    <mergeCell ref="E6:E11"/>
    <mergeCell ref="S12:S13"/>
    <mergeCell ref="M12:M13"/>
    <mergeCell ref="N12:N13"/>
    <mergeCell ref="O12:O13"/>
    <mergeCell ref="P12:P13"/>
    <mergeCell ref="Q12:Q13"/>
    <mergeCell ref="R12:R13"/>
    <mergeCell ref="S6:S11"/>
    <mergeCell ref="H8:H9"/>
    <mergeCell ref="H10:H11"/>
    <mergeCell ref="O6:O11"/>
    <mergeCell ref="P6:P11"/>
    <mergeCell ref="Q6:Q11"/>
    <mergeCell ref="R6:R11"/>
    <mergeCell ref="A12:A13"/>
    <mergeCell ref="B12:B13"/>
    <mergeCell ref="C12:C13"/>
    <mergeCell ref="D12:D13"/>
    <mergeCell ref="E12:E13"/>
    <mergeCell ref="F12:F13"/>
    <mergeCell ref="G12:G13"/>
    <mergeCell ref="H12:H13"/>
    <mergeCell ref="L12:L13"/>
    <mergeCell ref="S24:S27"/>
    <mergeCell ref="H26:H27"/>
    <mergeCell ref="A14:A23"/>
    <mergeCell ref="B14:B23"/>
    <mergeCell ref="C14:C23"/>
    <mergeCell ref="D14:D23"/>
    <mergeCell ref="E14:E23"/>
    <mergeCell ref="F14:F23"/>
    <mergeCell ref="G14:G23"/>
    <mergeCell ref="H14:H15"/>
    <mergeCell ref="R14:R23"/>
    <mergeCell ref="S14:S23"/>
    <mergeCell ref="H16:H17"/>
    <mergeCell ref="H19:H20"/>
    <mergeCell ref="H21:H22"/>
    <mergeCell ref="L14:L23"/>
    <mergeCell ref="M14:M23"/>
    <mergeCell ref="N14:N23"/>
    <mergeCell ref="O14:O23"/>
    <mergeCell ref="P14:P23"/>
    <mergeCell ref="Q14:Q23"/>
    <mergeCell ref="P24:P27"/>
    <mergeCell ref="Q24:Q27"/>
    <mergeCell ref="R24:R27"/>
    <mergeCell ref="G24:G27"/>
    <mergeCell ref="H24:H25"/>
    <mergeCell ref="L24:L27"/>
    <mergeCell ref="M24:M27"/>
    <mergeCell ref="N24:N27"/>
    <mergeCell ref="O24:O27"/>
    <mergeCell ref="A24:A27"/>
    <mergeCell ref="B24:B27"/>
    <mergeCell ref="C24:C27"/>
    <mergeCell ref="D24:D27"/>
    <mergeCell ref="E24:E27"/>
    <mergeCell ref="F24:F27"/>
    <mergeCell ref="S28:S32"/>
    <mergeCell ref="H30:H31"/>
    <mergeCell ref="G28:G32"/>
    <mergeCell ref="H28:H29"/>
    <mergeCell ref="L28:L32"/>
    <mergeCell ref="M28:M32"/>
    <mergeCell ref="N28:N32"/>
    <mergeCell ref="O28:O32"/>
    <mergeCell ref="A28:A32"/>
    <mergeCell ref="B28:B32"/>
    <mergeCell ref="C28:C32"/>
    <mergeCell ref="D28:D32"/>
    <mergeCell ref="E28:E32"/>
    <mergeCell ref="F28:F32"/>
    <mergeCell ref="P28:P32"/>
    <mergeCell ref="Q28:Q32"/>
    <mergeCell ref="R28:R32"/>
    <mergeCell ref="H35:H37"/>
    <mergeCell ref="I36:I37"/>
    <mergeCell ref="J36:J37"/>
    <mergeCell ref="K36:K37"/>
    <mergeCell ref="H38:H40"/>
    <mergeCell ref="G33:G40"/>
    <mergeCell ref="H33:H34"/>
    <mergeCell ref="L33:L40"/>
    <mergeCell ref="M33:M40"/>
    <mergeCell ref="P33:P40"/>
    <mergeCell ref="Q33:Q40"/>
    <mergeCell ref="R33:R40"/>
    <mergeCell ref="S33:S40"/>
    <mergeCell ref="N33:N40"/>
    <mergeCell ref="O33:O40"/>
    <mergeCell ref="A33:A40"/>
    <mergeCell ref="B33:B40"/>
    <mergeCell ref="C33:C40"/>
    <mergeCell ref="D33:D40"/>
    <mergeCell ref="E33:E40"/>
    <mergeCell ref="F33:F40"/>
    <mergeCell ref="H41:H42"/>
    <mergeCell ref="L41:L42"/>
    <mergeCell ref="S41:S42"/>
    <mergeCell ref="M41:M42"/>
    <mergeCell ref="N41:N42"/>
    <mergeCell ref="O41:O42"/>
    <mergeCell ref="P41:P42"/>
    <mergeCell ref="Q41:Q42"/>
    <mergeCell ref="R41:R42"/>
    <mergeCell ref="A45:A46"/>
    <mergeCell ref="B45:B46"/>
    <mergeCell ref="C45:C46"/>
    <mergeCell ref="D45:D46"/>
    <mergeCell ref="E45:E46"/>
    <mergeCell ref="F45:F46"/>
    <mergeCell ref="G45:G46"/>
    <mergeCell ref="A41:A42"/>
    <mergeCell ref="B41:B42"/>
    <mergeCell ref="C41:C42"/>
    <mergeCell ref="D41:D42"/>
    <mergeCell ref="E41:E42"/>
    <mergeCell ref="F41:F42"/>
    <mergeCell ref="G41:G42"/>
    <mergeCell ref="A43:A44"/>
    <mergeCell ref="B43:B44"/>
    <mergeCell ref="C43:C44"/>
    <mergeCell ref="D43:D44"/>
    <mergeCell ref="E43:E44"/>
    <mergeCell ref="F43:F44"/>
    <mergeCell ref="G43:G44"/>
    <mergeCell ref="H43:H44"/>
    <mergeCell ref="R43:R44"/>
    <mergeCell ref="L43:L44"/>
    <mergeCell ref="M43:M44"/>
    <mergeCell ref="R47:R51"/>
    <mergeCell ref="S47:S51"/>
    <mergeCell ref="H49:H51"/>
    <mergeCell ref="I49:I51"/>
    <mergeCell ref="J49:J51"/>
    <mergeCell ref="K49:K51"/>
    <mergeCell ref="G47:G51"/>
    <mergeCell ref="H47:H48"/>
    <mergeCell ref="L47:L51"/>
    <mergeCell ref="N43:N44"/>
    <mergeCell ref="O43:O44"/>
    <mergeCell ref="P43:P44"/>
    <mergeCell ref="Q43:Q44"/>
    <mergeCell ref="Q45:Q46"/>
    <mergeCell ref="R45:R46"/>
    <mergeCell ref="S45:S46"/>
    <mergeCell ref="S43:S44"/>
    <mergeCell ref="F47:F51"/>
    <mergeCell ref="H45:H46"/>
    <mergeCell ref="L45:L46"/>
    <mergeCell ref="M45:M46"/>
    <mergeCell ref="N45:N46"/>
    <mergeCell ref="O45:O46"/>
    <mergeCell ref="P45:P46"/>
    <mergeCell ref="P47:P51"/>
    <mergeCell ref="Q47:Q51"/>
    <mergeCell ref="S57:S62"/>
    <mergeCell ref="H59:H60"/>
    <mergeCell ref="M47:M51"/>
    <mergeCell ref="N47:N51"/>
    <mergeCell ref="O47:O51"/>
    <mergeCell ref="A52:A56"/>
    <mergeCell ref="B52:B56"/>
    <mergeCell ref="C52:C56"/>
    <mergeCell ref="D52:D56"/>
    <mergeCell ref="E52:E56"/>
    <mergeCell ref="F52:F56"/>
    <mergeCell ref="G52:G56"/>
    <mergeCell ref="H52:H53"/>
    <mergeCell ref="L52:L56"/>
    <mergeCell ref="S52:S56"/>
    <mergeCell ref="H54:H55"/>
    <mergeCell ref="I54:I55"/>
    <mergeCell ref="J54:J55"/>
    <mergeCell ref="K54:K55"/>
    <mergeCell ref="A47:A51"/>
    <mergeCell ref="B47:B51"/>
    <mergeCell ref="C47:C51"/>
    <mergeCell ref="D47:D51"/>
    <mergeCell ref="E47:E51"/>
    <mergeCell ref="M52:M56"/>
    <mergeCell ref="N52:N56"/>
    <mergeCell ref="O52:O56"/>
    <mergeCell ref="P52:P56"/>
    <mergeCell ref="Q52:Q56"/>
    <mergeCell ref="R52:R56"/>
    <mergeCell ref="P57:P62"/>
    <mergeCell ref="Q57:Q62"/>
    <mergeCell ref="R57:R62"/>
    <mergeCell ref="G57:G62"/>
    <mergeCell ref="H57:H58"/>
    <mergeCell ref="L57:L62"/>
    <mergeCell ref="M57:M62"/>
    <mergeCell ref="N57:N62"/>
    <mergeCell ref="O57:O62"/>
    <mergeCell ref="A57:A62"/>
    <mergeCell ref="B57:B62"/>
    <mergeCell ref="C57:C62"/>
    <mergeCell ref="D57:D62"/>
    <mergeCell ref="E57:E62"/>
    <mergeCell ref="F57:F62"/>
    <mergeCell ref="S63:S66"/>
    <mergeCell ref="H65:H66"/>
    <mergeCell ref="G63:G66"/>
    <mergeCell ref="H63:H64"/>
    <mergeCell ref="L63:L66"/>
    <mergeCell ref="M63:M66"/>
    <mergeCell ref="N63:N66"/>
    <mergeCell ref="O63:O66"/>
    <mergeCell ref="A63:A66"/>
    <mergeCell ref="B63:B66"/>
    <mergeCell ref="C63:C66"/>
    <mergeCell ref="D63:D66"/>
    <mergeCell ref="E63:E66"/>
    <mergeCell ref="F63:F66"/>
    <mergeCell ref="A67:A70"/>
    <mergeCell ref="B67:B70"/>
    <mergeCell ref="C67:C70"/>
    <mergeCell ref="D67:D70"/>
    <mergeCell ref="E67:E70"/>
    <mergeCell ref="F67:F70"/>
    <mergeCell ref="P63:P66"/>
    <mergeCell ref="Q63:Q66"/>
    <mergeCell ref="R63:R66"/>
    <mergeCell ref="P67:P70"/>
    <mergeCell ref="Q67:Q70"/>
    <mergeCell ref="R67:R70"/>
    <mergeCell ref="S67:S70"/>
    <mergeCell ref="H69:H70"/>
    <mergeCell ref="G67:G70"/>
    <mergeCell ref="H67:H68"/>
    <mergeCell ref="L67:L70"/>
    <mergeCell ref="M67:M70"/>
    <mergeCell ref="N67:N70"/>
    <mergeCell ref="O67:O70"/>
    <mergeCell ref="P71:P72"/>
    <mergeCell ref="Q71:Q72"/>
    <mergeCell ref="R71:R72"/>
    <mergeCell ref="S71:S72"/>
    <mergeCell ref="N71:N72"/>
    <mergeCell ref="O71:O72"/>
    <mergeCell ref="A73:A76"/>
    <mergeCell ref="B73:B76"/>
    <mergeCell ref="C73:C76"/>
    <mergeCell ref="D73:D76"/>
    <mergeCell ref="E73:E76"/>
    <mergeCell ref="G71:G72"/>
    <mergeCell ref="H71:H72"/>
    <mergeCell ref="L71:L72"/>
    <mergeCell ref="M71:M72"/>
    <mergeCell ref="A71:A72"/>
    <mergeCell ref="B71:B72"/>
    <mergeCell ref="C71:C72"/>
    <mergeCell ref="D71:D72"/>
    <mergeCell ref="E71:E72"/>
    <mergeCell ref="F71:F72"/>
    <mergeCell ref="O73:O76"/>
    <mergeCell ref="P73:P76"/>
    <mergeCell ref="Q73:Q76"/>
    <mergeCell ref="R73:R76"/>
    <mergeCell ref="S73:S76"/>
    <mergeCell ref="H75:H76"/>
    <mergeCell ref="F73:F76"/>
    <mergeCell ref="G73:G76"/>
    <mergeCell ref="H73:H74"/>
    <mergeCell ref="L73:L76"/>
    <mergeCell ref="M73:M76"/>
    <mergeCell ref="N73:N76"/>
    <mergeCell ref="H80:H82"/>
    <mergeCell ref="R80:R82"/>
    <mergeCell ref="S80:S82"/>
    <mergeCell ref="A77:A79"/>
    <mergeCell ref="B77:B79"/>
    <mergeCell ref="C77:C79"/>
    <mergeCell ref="D77:D79"/>
    <mergeCell ref="E77:E79"/>
    <mergeCell ref="F77:F79"/>
    <mergeCell ref="G77:G79"/>
    <mergeCell ref="H77:H78"/>
    <mergeCell ref="L77:L79"/>
    <mergeCell ref="S77:S79"/>
    <mergeCell ref="M77:M79"/>
    <mergeCell ref="N77:N79"/>
    <mergeCell ref="O77:O79"/>
    <mergeCell ref="P77:P79"/>
    <mergeCell ref="Q77:Q79"/>
    <mergeCell ref="R77:R79"/>
    <mergeCell ref="T80:T82"/>
    <mergeCell ref="A83:A84"/>
    <mergeCell ref="B83:B84"/>
    <mergeCell ref="C83:C84"/>
    <mergeCell ref="D83:D84"/>
    <mergeCell ref="E83:E84"/>
    <mergeCell ref="F83:F84"/>
    <mergeCell ref="L80:L82"/>
    <mergeCell ref="M80:M82"/>
    <mergeCell ref="N80:N82"/>
    <mergeCell ref="O80:O82"/>
    <mergeCell ref="P80:P82"/>
    <mergeCell ref="Q80:Q82"/>
    <mergeCell ref="P83:P84"/>
    <mergeCell ref="Q83:Q84"/>
    <mergeCell ref="R83:R84"/>
    <mergeCell ref="S83:S84"/>
    <mergeCell ref="A80:A82"/>
    <mergeCell ref="B80:B82"/>
    <mergeCell ref="C80:C82"/>
    <mergeCell ref="D80:D82"/>
    <mergeCell ref="E80:E82"/>
    <mergeCell ref="F80:F82"/>
    <mergeCell ref="G80:G82"/>
    <mergeCell ref="L83:L84"/>
    <mergeCell ref="M83:M84"/>
    <mergeCell ref="N83:N84"/>
    <mergeCell ref="O83:O84"/>
    <mergeCell ref="O85:O94"/>
    <mergeCell ref="P85:P94"/>
    <mergeCell ref="Q85:Q94"/>
    <mergeCell ref="H87:H88"/>
    <mergeCell ref="H90:H91"/>
    <mergeCell ref="H85:H86"/>
    <mergeCell ref="L85:L94"/>
    <mergeCell ref="M85:M94"/>
    <mergeCell ref="A95:A99"/>
    <mergeCell ref="B95:B99"/>
    <mergeCell ref="C95:C99"/>
    <mergeCell ref="D95:D99"/>
    <mergeCell ref="E95:E99"/>
    <mergeCell ref="F95:F99"/>
    <mergeCell ref="G95:G99"/>
    <mergeCell ref="H95:H97"/>
    <mergeCell ref="G83:G84"/>
    <mergeCell ref="H83:H84"/>
    <mergeCell ref="G85:G94"/>
    <mergeCell ref="A85:A94"/>
    <mergeCell ref="B85:B94"/>
    <mergeCell ref="C85:C94"/>
    <mergeCell ref="D85:D94"/>
    <mergeCell ref="E85:E94"/>
    <mergeCell ref="R85:R94"/>
    <mergeCell ref="S85:S94"/>
    <mergeCell ref="F85:F94"/>
    <mergeCell ref="N85:N94"/>
    <mergeCell ref="R100:R101"/>
    <mergeCell ref="L95:L99"/>
    <mergeCell ref="N100:N101"/>
    <mergeCell ref="O100:O101"/>
    <mergeCell ref="P100:P101"/>
    <mergeCell ref="Q100:Q101"/>
    <mergeCell ref="Q102:Q108"/>
    <mergeCell ref="R102:R108"/>
    <mergeCell ref="S102:S108"/>
    <mergeCell ref="S100:S101"/>
    <mergeCell ref="S95:S99"/>
    <mergeCell ref="M95:M99"/>
    <mergeCell ref="N95:N99"/>
    <mergeCell ref="O95:O99"/>
    <mergeCell ref="P95:P99"/>
    <mergeCell ref="Q95:Q99"/>
    <mergeCell ref="R95:R99"/>
    <mergeCell ref="A102:A108"/>
    <mergeCell ref="B102:B108"/>
    <mergeCell ref="C102:C108"/>
    <mergeCell ref="D102:D108"/>
    <mergeCell ref="E102:E108"/>
    <mergeCell ref="F102:F108"/>
    <mergeCell ref="G102:G108"/>
    <mergeCell ref="L100:L101"/>
    <mergeCell ref="M100:M101"/>
    <mergeCell ref="A100:A101"/>
    <mergeCell ref="B100:B101"/>
    <mergeCell ref="C100:C101"/>
    <mergeCell ref="D100:D101"/>
    <mergeCell ref="E100:E101"/>
    <mergeCell ref="F100:F101"/>
    <mergeCell ref="G100:G101"/>
    <mergeCell ref="H100:H101"/>
    <mergeCell ref="H105:H106"/>
    <mergeCell ref="M110:M112"/>
    <mergeCell ref="N110:P110"/>
    <mergeCell ref="N111:N112"/>
    <mergeCell ref="O111:P111"/>
    <mergeCell ref="H102:H104"/>
    <mergeCell ref="L102:L108"/>
    <mergeCell ref="M102:M108"/>
    <mergeCell ref="N102:N108"/>
    <mergeCell ref="O102:O108"/>
    <mergeCell ref="P102:P108"/>
  </mergeCells>
  <pageMargins left="0.7" right="0.7" top="0.75" bottom="0.75" header="0.3" footer="0.3"/>
  <pageSetup paperSize="8" scale="45" fitToHeight="0" orientation="landscape" verticalDpi="4294967294" r:id="rId1"/>
  <rowBreaks count="4" manualBreakCount="4">
    <brk id="32" max="19" man="1"/>
    <brk id="51" max="19" man="1"/>
    <brk id="66" max="19" man="1"/>
    <brk id="84" max="1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395DF-188D-415F-A5E9-F3BE7C67DCBF}">
  <sheetPr>
    <pageSetUpPr fitToPage="1"/>
  </sheetPr>
  <dimension ref="A1:S58"/>
  <sheetViews>
    <sheetView topLeftCell="C2" zoomScale="70" zoomScaleNormal="70" workbookViewId="0">
      <selection activeCell="R47" sqref="Q6:R49"/>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9" width="21.28515625" style="21" customWidth="1"/>
    <col min="10"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9.5" customHeight="1">
      <c r="A1" s="20" t="s">
        <v>2190</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63" customHeight="1">
      <c r="A6" s="642" t="s">
        <v>200</v>
      </c>
      <c r="B6" s="642">
        <v>1</v>
      </c>
      <c r="C6" s="642">
        <v>4</v>
      </c>
      <c r="D6" s="642">
        <v>2</v>
      </c>
      <c r="E6" s="1173" t="s">
        <v>1527</v>
      </c>
      <c r="F6" s="1178" t="s">
        <v>1528</v>
      </c>
      <c r="G6" s="1178" t="s">
        <v>1529</v>
      </c>
      <c r="H6" s="642" t="s">
        <v>323</v>
      </c>
      <c r="I6" s="287" t="s">
        <v>456</v>
      </c>
      <c r="J6" s="93">
        <v>2</v>
      </c>
      <c r="K6" s="93" t="s">
        <v>57</v>
      </c>
      <c r="L6" s="642" t="s">
        <v>1530</v>
      </c>
      <c r="M6" s="642" t="s">
        <v>476</v>
      </c>
      <c r="N6" s="642"/>
      <c r="O6" s="655">
        <v>46000</v>
      </c>
      <c r="P6" s="655"/>
      <c r="Q6" s="655">
        <v>46000</v>
      </c>
      <c r="R6" s="655"/>
      <c r="S6" s="907" t="s">
        <v>2223</v>
      </c>
    </row>
    <row r="7" spans="1:19" ht="83.25" customHeight="1">
      <c r="A7" s="643"/>
      <c r="B7" s="643"/>
      <c r="C7" s="643"/>
      <c r="D7" s="643"/>
      <c r="E7" s="1175"/>
      <c r="F7" s="1180"/>
      <c r="G7" s="1180"/>
      <c r="H7" s="643"/>
      <c r="I7" s="287" t="s">
        <v>1532</v>
      </c>
      <c r="J7" s="93">
        <v>40</v>
      </c>
      <c r="K7" s="93" t="s">
        <v>45</v>
      </c>
      <c r="L7" s="643"/>
      <c r="M7" s="643"/>
      <c r="N7" s="643"/>
      <c r="O7" s="656"/>
      <c r="P7" s="656"/>
      <c r="Q7" s="656"/>
      <c r="R7" s="656"/>
      <c r="S7" s="908"/>
    </row>
    <row r="8" spans="1:19" ht="119.25" customHeight="1">
      <c r="A8" s="642" t="s">
        <v>320</v>
      </c>
      <c r="B8" s="642">
        <v>1</v>
      </c>
      <c r="C8" s="642">
        <v>4</v>
      </c>
      <c r="D8" s="642">
        <v>5</v>
      </c>
      <c r="E8" s="1164" t="s">
        <v>1533</v>
      </c>
      <c r="F8" s="1164" t="s">
        <v>1534</v>
      </c>
      <c r="G8" s="1164" t="s">
        <v>1535</v>
      </c>
      <c r="H8" s="563" t="s">
        <v>1536</v>
      </c>
      <c r="I8" s="322" t="s">
        <v>1537</v>
      </c>
      <c r="J8" s="86">
        <v>1</v>
      </c>
      <c r="K8" s="86" t="s">
        <v>57</v>
      </c>
      <c r="L8" s="563" t="s">
        <v>1538</v>
      </c>
      <c r="M8" s="642" t="s">
        <v>63</v>
      </c>
      <c r="N8" s="642"/>
      <c r="O8" s="655">
        <v>17500</v>
      </c>
      <c r="P8" s="655"/>
      <c r="Q8" s="655">
        <v>17500</v>
      </c>
      <c r="R8" s="655"/>
      <c r="S8" s="907" t="s">
        <v>2223</v>
      </c>
    </row>
    <row r="9" spans="1:19" ht="118.5" customHeight="1">
      <c r="A9" s="643"/>
      <c r="B9" s="643"/>
      <c r="C9" s="643"/>
      <c r="D9" s="643"/>
      <c r="E9" s="1165"/>
      <c r="F9" s="1166"/>
      <c r="G9" s="1166"/>
      <c r="H9" s="565"/>
      <c r="I9" s="322" t="s">
        <v>1539</v>
      </c>
      <c r="J9" s="86">
        <v>50</v>
      </c>
      <c r="K9" s="86" t="s">
        <v>45</v>
      </c>
      <c r="L9" s="565"/>
      <c r="M9" s="643"/>
      <c r="N9" s="643"/>
      <c r="O9" s="656"/>
      <c r="P9" s="656"/>
      <c r="Q9" s="656"/>
      <c r="R9" s="656"/>
      <c r="S9" s="908"/>
    </row>
    <row r="10" spans="1:19" ht="95.25" customHeight="1">
      <c r="A10" s="642" t="s">
        <v>217</v>
      </c>
      <c r="B10" s="1161">
        <v>1</v>
      </c>
      <c r="C10" s="1161">
        <v>4</v>
      </c>
      <c r="D10" s="1161">
        <v>2</v>
      </c>
      <c r="E10" s="1202" t="s">
        <v>1540</v>
      </c>
      <c r="F10" s="1181" t="s">
        <v>1541</v>
      </c>
      <c r="G10" s="1184" t="s">
        <v>1542</v>
      </c>
      <c r="H10" s="1185" t="s">
        <v>323</v>
      </c>
      <c r="I10" s="325" t="s">
        <v>456</v>
      </c>
      <c r="J10" s="326">
        <v>1</v>
      </c>
      <c r="K10" s="326" t="s">
        <v>57</v>
      </c>
      <c r="L10" s="1167" t="s">
        <v>1543</v>
      </c>
      <c r="M10" s="1161" t="s">
        <v>63</v>
      </c>
      <c r="N10" s="1161"/>
      <c r="O10" s="1169">
        <v>40000</v>
      </c>
      <c r="P10" s="1169"/>
      <c r="Q10" s="1169">
        <v>40000</v>
      </c>
      <c r="R10" s="655"/>
      <c r="S10" s="907" t="s">
        <v>2223</v>
      </c>
    </row>
    <row r="11" spans="1:19" ht="96" customHeight="1">
      <c r="A11" s="643"/>
      <c r="B11" s="685"/>
      <c r="C11" s="685"/>
      <c r="D11" s="685"/>
      <c r="E11" s="1183"/>
      <c r="F11" s="1183"/>
      <c r="G11" s="1183"/>
      <c r="H11" s="689"/>
      <c r="I11" s="325" t="s">
        <v>1539</v>
      </c>
      <c r="J11" s="326">
        <v>15</v>
      </c>
      <c r="K11" s="326" t="s">
        <v>45</v>
      </c>
      <c r="L11" s="1168"/>
      <c r="M11" s="685"/>
      <c r="N11" s="685"/>
      <c r="O11" s="685"/>
      <c r="P11" s="685"/>
      <c r="Q11" s="685"/>
      <c r="R11" s="656"/>
      <c r="S11" s="908"/>
    </row>
    <row r="12" spans="1:19" ht="104.25" customHeight="1">
      <c r="A12" s="642" t="s">
        <v>223</v>
      </c>
      <c r="B12" s="1161">
        <v>1</v>
      </c>
      <c r="C12" s="1161">
        <v>4</v>
      </c>
      <c r="D12" s="1161">
        <v>5</v>
      </c>
      <c r="E12" s="1181" t="s">
        <v>1544</v>
      </c>
      <c r="F12" s="1181" t="s">
        <v>1545</v>
      </c>
      <c r="G12" s="1184" t="s">
        <v>1546</v>
      </c>
      <c r="H12" s="1185" t="s">
        <v>323</v>
      </c>
      <c r="I12" s="325" t="s">
        <v>456</v>
      </c>
      <c r="J12" s="326">
        <v>1</v>
      </c>
      <c r="K12" s="326" t="s">
        <v>57</v>
      </c>
      <c r="L12" s="1161" t="s">
        <v>1547</v>
      </c>
      <c r="M12" s="1161" t="s">
        <v>63</v>
      </c>
      <c r="N12" s="1161"/>
      <c r="O12" s="1169">
        <v>25000</v>
      </c>
      <c r="P12" s="1169"/>
      <c r="Q12" s="1169">
        <v>25000</v>
      </c>
      <c r="R12" s="655"/>
      <c r="S12" s="907" t="s">
        <v>2223</v>
      </c>
    </row>
    <row r="13" spans="1:19" ht="109.5" customHeight="1">
      <c r="A13" s="643"/>
      <c r="B13" s="1163"/>
      <c r="C13" s="1163"/>
      <c r="D13" s="1163"/>
      <c r="E13" s="1188"/>
      <c r="F13" s="1188"/>
      <c r="G13" s="1188"/>
      <c r="H13" s="1189"/>
      <c r="I13" s="325" t="s">
        <v>1539</v>
      </c>
      <c r="J13" s="326">
        <v>25</v>
      </c>
      <c r="K13" s="326" t="s">
        <v>45</v>
      </c>
      <c r="L13" s="1163"/>
      <c r="M13" s="685"/>
      <c r="N13" s="685"/>
      <c r="O13" s="685"/>
      <c r="P13" s="685"/>
      <c r="Q13" s="685"/>
      <c r="R13" s="656"/>
      <c r="S13" s="908"/>
    </row>
    <row r="14" spans="1:19" ht="94.5" customHeight="1">
      <c r="A14" s="642" t="s">
        <v>233</v>
      </c>
      <c r="B14" s="642">
        <v>1</v>
      </c>
      <c r="C14" s="642">
        <v>4</v>
      </c>
      <c r="D14" s="642">
        <v>5</v>
      </c>
      <c r="E14" s="1201" t="s">
        <v>1548</v>
      </c>
      <c r="F14" s="1164" t="s">
        <v>1549</v>
      </c>
      <c r="G14" s="1164" t="s">
        <v>1550</v>
      </c>
      <c r="H14" s="563" t="s">
        <v>1536</v>
      </c>
      <c r="I14" s="322" t="s">
        <v>1537</v>
      </c>
      <c r="J14" s="86">
        <v>1</v>
      </c>
      <c r="K14" s="86" t="s">
        <v>57</v>
      </c>
      <c r="L14" s="563" t="s">
        <v>1538</v>
      </c>
      <c r="M14" s="642" t="s">
        <v>476</v>
      </c>
      <c r="N14" s="642"/>
      <c r="O14" s="655">
        <v>17500</v>
      </c>
      <c r="P14" s="655"/>
      <c r="Q14" s="655">
        <v>17500</v>
      </c>
      <c r="R14" s="655"/>
      <c r="S14" s="907" t="s">
        <v>1531</v>
      </c>
    </row>
    <row r="15" spans="1:19" ht="86.25" customHeight="1">
      <c r="A15" s="643"/>
      <c r="B15" s="643"/>
      <c r="C15" s="643"/>
      <c r="D15" s="643"/>
      <c r="E15" s="1201"/>
      <c r="F15" s="1166"/>
      <c r="G15" s="1166"/>
      <c r="H15" s="565"/>
      <c r="I15" s="322" t="s">
        <v>1539</v>
      </c>
      <c r="J15" s="86">
        <v>50</v>
      </c>
      <c r="K15" s="86" t="s">
        <v>45</v>
      </c>
      <c r="L15" s="565"/>
      <c r="M15" s="643"/>
      <c r="N15" s="643"/>
      <c r="O15" s="656"/>
      <c r="P15" s="656"/>
      <c r="Q15" s="656"/>
      <c r="R15" s="656"/>
      <c r="S15" s="908"/>
    </row>
    <row r="16" spans="1:19" ht="90" customHeight="1">
      <c r="A16" s="642" t="s">
        <v>439</v>
      </c>
      <c r="B16" s="1170">
        <v>1</v>
      </c>
      <c r="C16" s="1170">
        <v>4</v>
      </c>
      <c r="D16" s="1161">
        <v>5</v>
      </c>
      <c r="E16" s="1184" t="s">
        <v>1551</v>
      </c>
      <c r="F16" s="1184" t="s">
        <v>1552</v>
      </c>
      <c r="G16" s="1184" t="s">
        <v>1553</v>
      </c>
      <c r="H16" s="1161" t="s">
        <v>227</v>
      </c>
      <c r="I16" s="324" t="s">
        <v>937</v>
      </c>
      <c r="J16" s="323">
        <v>1</v>
      </c>
      <c r="K16" s="327" t="s">
        <v>57</v>
      </c>
      <c r="L16" s="1169" t="s">
        <v>1554</v>
      </c>
      <c r="M16" s="1169" t="s">
        <v>476</v>
      </c>
      <c r="N16" s="1169"/>
      <c r="O16" s="1169">
        <v>30000</v>
      </c>
      <c r="P16" s="1161"/>
      <c r="Q16" s="1169">
        <v>30000</v>
      </c>
      <c r="R16" s="655"/>
      <c r="S16" s="907" t="s">
        <v>1531</v>
      </c>
    </row>
    <row r="17" spans="1:19" ht="78.75" customHeight="1">
      <c r="A17" s="643"/>
      <c r="B17" s="928"/>
      <c r="C17" s="928"/>
      <c r="D17" s="928"/>
      <c r="E17" s="1200"/>
      <c r="F17" s="1200"/>
      <c r="G17" s="1200"/>
      <c r="H17" s="928"/>
      <c r="I17" s="324" t="s">
        <v>1539</v>
      </c>
      <c r="J17" s="323">
        <v>30</v>
      </c>
      <c r="K17" s="327" t="s">
        <v>45</v>
      </c>
      <c r="L17" s="928"/>
      <c r="M17" s="928"/>
      <c r="N17" s="928"/>
      <c r="O17" s="928"/>
      <c r="P17" s="928"/>
      <c r="Q17" s="928"/>
      <c r="R17" s="656"/>
      <c r="S17" s="908"/>
    </row>
    <row r="18" spans="1:19" ht="57" customHeight="1">
      <c r="A18" s="642" t="s">
        <v>447</v>
      </c>
      <c r="B18" s="1170">
        <v>1</v>
      </c>
      <c r="C18" s="1170">
        <v>4</v>
      </c>
      <c r="D18" s="1170">
        <v>5</v>
      </c>
      <c r="E18" s="1173" t="s">
        <v>1555</v>
      </c>
      <c r="F18" s="1195" t="s">
        <v>1556</v>
      </c>
      <c r="G18" s="1195" t="s">
        <v>1557</v>
      </c>
      <c r="H18" s="1161" t="s">
        <v>58</v>
      </c>
      <c r="I18" s="325" t="s">
        <v>1558</v>
      </c>
      <c r="J18" s="326">
        <v>1</v>
      </c>
      <c r="K18" s="326" t="s">
        <v>57</v>
      </c>
      <c r="L18" s="1161" t="s">
        <v>1559</v>
      </c>
      <c r="M18" s="1161" t="s">
        <v>476</v>
      </c>
      <c r="N18" s="1161"/>
      <c r="O18" s="1169">
        <v>60000</v>
      </c>
      <c r="P18" s="1169"/>
      <c r="Q18" s="1169">
        <v>60000</v>
      </c>
      <c r="R18" s="655"/>
      <c r="S18" s="907" t="s">
        <v>2223</v>
      </c>
    </row>
    <row r="19" spans="1:19" ht="57" customHeight="1">
      <c r="A19" s="762"/>
      <c r="B19" s="1171"/>
      <c r="C19" s="1171"/>
      <c r="D19" s="1171"/>
      <c r="E19" s="1174"/>
      <c r="F19" s="1196"/>
      <c r="G19" s="1196"/>
      <c r="H19" s="1163"/>
      <c r="I19" s="325" t="s">
        <v>1560</v>
      </c>
      <c r="J19" s="326">
        <v>30</v>
      </c>
      <c r="K19" s="326" t="s">
        <v>45</v>
      </c>
      <c r="L19" s="1162"/>
      <c r="M19" s="928"/>
      <c r="N19" s="928"/>
      <c r="O19" s="928"/>
      <c r="P19" s="928"/>
      <c r="Q19" s="928"/>
      <c r="R19" s="766"/>
      <c r="S19" s="1176"/>
    </row>
    <row r="20" spans="1:19" ht="57" customHeight="1">
      <c r="A20" s="762"/>
      <c r="B20" s="1171"/>
      <c r="C20" s="1171"/>
      <c r="D20" s="1171"/>
      <c r="E20" s="1174"/>
      <c r="F20" s="1196"/>
      <c r="G20" s="1196"/>
      <c r="H20" s="1161" t="s">
        <v>73</v>
      </c>
      <c r="I20" s="325" t="s">
        <v>1561</v>
      </c>
      <c r="J20" s="326">
        <v>1</v>
      </c>
      <c r="K20" s="326" t="s">
        <v>57</v>
      </c>
      <c r="L20" s="1162"/>
      <c r="M20" s="928"/>
      <c r="N20" s="928"/>
      <c r="O20" s="928"/>
      <c r="P20" s="928"/>
      <c r="Q20" s="928"/>
      <c r="R20" s="766"/>
      <c r="S20" s="1176"/>
    </row>
    <row r="21" spans="1:19" ht="51" customHeight="1">
      <c r="A21" s="643"/>
      <c r="B21" s="1172"/>
      <c r="C21" s="1172"/>
      <c r="D21" s="1172"/>
      <c r="E21" s="1175"/>
      <c r="F21" s="1197"/>
      <c r="G21" s="1197"/>
      <c r="H21" s="1163"/>
      <c r="I21" s="286" t="s">
        <v>1539</v>
      </c>
      <c r="J21" s="178">
        <v>30</v>
      </c>
      <c r="K21" s="178" t="s">
        <v>45</v>
      </c>
      <c r="L21" s="1163"/>
      <c r="M21" s="685"/>
      <c r="N21" s="685"/>
      <c r="O21" s="685"/>
      <c r="P21" s="685"/>
      <c r="Q21" s="685"/>
      <c r="R21" s="656"/>
      <c r="S21" s="908"/>
    </row>
    <row r="22" spans="1:19" ht="93.75" customHeight="1">
      <c r="A22" s="642" t="s">
        <v>453</v>
      </c>
      <c r="B22" s="1161">
        <v>1</v>
      </c>
      <c r="C22" s="1161">
        <v>4</v>
      </c>
      <c r="D22" s="1161">
        <v>2</v>
      </c>
      <c r="E22" s="1181" t="s">
        <v>1562</v>
      </c>
      <c r="F22" s="1198" t="s">
        <v>1563</v>
      </c>
      <c r="G22" s="1199" t="s">
        <v>1564</v>
      </c>
      <c r="H22" s="1185" t="s">
        <v>323</v>
      </c>
      <c r="I22" s="325" t="s">
        <v>456</v>
      </c>
      <c r="J22" s="326">
        <v>1</v>
      </c>
      <c r="K22" s="326" t="s">
        <v>57</v>
      </c>
      <c r="L22" s="907" t="s">
        <v>1565</v>
      </c>
      <c r="M22" s="1193" t="s">
        <v>476</v>
      </c>
      <c r="N22" s="1161"/>
      <c r="O22" s="1169">
        <v>19000</v>
      </c>
      <c r="P22" s="1169"/>
      <c r="Q22" s="1169">
        <v>19000</v>
      </c>
      <c r="R22" s="655"/>
      <c r="S22" s="907" t="s">
        <v>1531</v>
      </c>
    </row>
    <row r="23" spans="1:19" ht="92.25" customHeight="1">
      <c r="A23" s="643"/>
      <c r="B23" s="685"/>
      <c r="C23" s="685"/>
      <c r="D23" s="685"/>
      <c r="E23" s="1182"/>
      <c r="F23" s="1188"/>
      <c r="G23" s="1183"/>
      <c r="H23" s="689"/>
      <c r="I23" s="325" t="s">
        <v>1539</v>
      </c>
      <c r="J23" s="326">
        <v>25</v>
      </c>
      <c r="K23" s="326" t="s">
        <v>45</v>
      </c>
      <c r="L23" s="908"/>
      <c r="M23" s="685"/>
      <c r="N23" s="685"/>
      <c r="O23" s="685"/>
      <c r="P23" s="685"/>
      <c r="Q23" s="685"/>
      <c r="R23" s="656"/>
      <c r="S23" s="908"/>
    </row>
    <row r="24" spans="1:19" ht="44.25" customHeight="1">
      <c r="A24" s="642" t="s">
        <v>458</v>
      </c>
      <c r="B24" s="1170">
        <v>1</v>
      </c>
      <c r="C24" s="1170">
        <v>4</v>
      </c>
      <c r="D24" s="1170">
        <v>2</v>
      </c>
      <c r="E24" s="1173" t="s">
        <v>1566</v>
      </c>
      <c r="F24" s="1190" t="s">
        <v>1567</v>
      </c>
      <c r="G24" s="1190" t="s">
        <v>1568</v>
      </c>
      <c r="H24" s="1161" t="s">
        <v>58</v>
      </c>
      <c r="I24" s="325" t="s">
        <v>1558</v>
      </c>
      <c r="J24" s="326">
        <v>1</v>
      </c>
      <c r="K24" s="326" t="s">
        <v>57</v>
      </c>
      <c r="L24" s="1161" t="s">
        <v>1569</v>
      </c>
      <c r="M24" s="1193" t="s">
        <v>41</v>
      </c>
      <c r="N24" s="1161"/>
      <c r="O24" s="1194">
        <v>45000</v>
      </c>
      <c r="P24" s="1169"/>
      <c r="Q24" s="1194">
        <v>45000</v>
      </c>
      <c r="R24" s="655"/>
      <c r="S24" s="907" t="s">
        <v>2223</v>
      </c>
    </row>
    <row r="25" spans="1:19" ht="44.25" customHeight="1">
      <c r="A25" s="762"/>
      <c r="B25" s="1171"/>
      <c r="C25" s="1171"/>
      <c r="D25" s="1171"/>
      <c r="E25" s="1174"/>
      <c r="F25" s="1191"/>
      <c r="G25" s="1191"/>
      <c r="H25" s="1163"/>
      <c r="I25" s="325" t="s">
        <v>1560</v>
      </c>
      <c r="J25" s="326">
        <v>30</v>
      </c>
      <c r="K25" s="326" t="s">
        <v>45</v>
      </c>
      <c r="L25" s="1162"/>
      <c r="M25" s="928"/>
      <c r="N25" s="928"/>
      <c r="O25" s="928"/>
      <c r="P25" s="928"/>
      <c r="Q25" s="928"/>
      <c r="R25" s="766"/>
      <c r="S25" s="1176"/>
    </row>
    <row r="26" spans="1:19" ht="44.25" customHeight="1">
      <c r="A26" s="762"/>
      <c r="B26" s="1171"/>
      <c r="C26" s="1171"/>
      <c r="D26" s="1171"/>
      <c r="E26" s="1174"/>
      <c r="F26" s="1191"/>
      <c r="G26" s="1191"/>
      <c r="H26" s="1161" t="s">
        <v>73</v>
      </c>
      <c r="I26" s="325" t="s">
        <v>1561</v>
      </c>
      <c r="J26" s="326">
        <v>1</v>
      </c>
      <c r="K26" s="326" t="s">
        <v>57</v>
      </c>
      <c r="L26" s="1162"/>
      <c r="M26" s="928"/>
      <c r="N26" s="928"/>
      <c r="O26" s="928"/>
      <c r="P26" s="928"/>
      <c r="Q26" s="928"/>
      <c r="R26" s="766"/>
      <c r="S26" s="1176"/>
    </row>
    <row r="27" spans="1:19" ht="44.25" customHeight="1">
      <c r="A27" s="643"/>
      <c r="B27" s="1172"/>
      <c r="C27" s="1172"/>
      <c r="D27" s="1172"/>
      <c r="E27" s="1175"/>
      <c r="F27" s="1192"/>
      <c r="G27" s="1192"/>
      <c r="H27" s="1163"/>
      <c r="I27" s="286" t="s">
        <v>1539</v>
      </c>
      <c r="J27" s="178">
        <v>30</v>
      </c>
      <c r="K27" s="178" t="s">
        <v>45</v>
      </c>
      <c r="L27" s="1163"/>
      <c r="M27" s="685"/>
      <c r="N27" s="685"/>
      <c r="O27" s="685"/>
      <c r="P27" s="685"/>
      <c r="Q27" s="685"/>
      <c r="R27" s="656"/>
      <c r="S27" s="908"/>
    </row>
    <row r="28" spans="1:19" ht="115.5" customHeight="1">
      <c r="A28" s="642" t="s">
        <v>465</v>
      </c>
      <c r="B28" s="1161">
        <v>1</v>
      </c>
      <c r="C28" s="1161">
        <v>4</v>
      </c>
      <c r="D28" s="1161">
        <v>2</v>
      </c>
      <c r="E28" s="1181" t="s">
        <v>1570</v>
      </c>
      <c r="F28" s="1181" t="s">
        <v>1571</v>
      </c>
      <c r="G28" s="1184" t="s">
        <v>1572</v>
      </c>
      <c r="H28" s="1185" t="s">
        <v>323</v>
      </c>
      <c r="I28" s="325" t="s">
        <v>456</v>
      </c>
      <c r="J28" s="326">
        <v>1</v>
      </c>
      <c r="K28" s="326" t="s">
        <v>57</v>
      </c>
      <c r="L28" s="1167" t="s">
        <v>1573</v>
      </c>
      <c r="M28" s="1161" t="s">
        <v>63</v>
      </c>
      <c r="N28" s="1161"/>
      <c r="O28" s="1169">
        <v>15000</v>
      </c>
      <c r="P28" s="1169"/>
      <c r="Q28" s="1169">
        <v>15000</v>
      </c>
      <c r="R28" s="655"/>
      <c r="S28" s="907" t="s">
        <v>2223</v>
      </c>
    </row>
    <row r="29" spans="1:19" ht="114.75" customHeight="1">
      <c r="A29" s="643"/>
      <c r="B29" s="685"/>
      <c r="C29" s="685"/>
      <c r="D29" s="685"/>
      <c r="E29" s="1182"/>
      <c r="F29" s="1183"/>
      <c r="G29" s="1183"/>
      <c r="H29" s="689"/>
      <c r="I29" s="325" t="s">
        <v>1539</v>
      </c>
      <c r="J29" s="326">
        <v>25</v>
      </c>
      <c r="K29" s="326" t="s">
        <v>45</v>
      </c>
      <c r="L29" s="1168"/>
      <c r="M29" s="685"/>
      <c r="N29" s="685"/>
      <c r="O29" s="685"/>
      <c r="P29" s="685"/>
      <c r="Q29" s="685"/>
      <c r="R29" s="656"/>
      <c r="S29" s="908"/>
    </row>
    <row r="30" spans="1:19" ht="148.5" customHeight="1">
      <c r="A30" s="642" t="s">
        <v>471</v>
      </c>
      <c r="B30" s="1161">
        <v>1</v>
      </c>
      <c r="C30" s="1161">
        <v>4</v>
      </c>
      <c r="D30" s="1161">
        <v>2</v>
      </c>
      <c r="E30" s="1181" t="s">
        <v>1574</v>
      </c>
      <c r="F30" s="1181" t="s">
        <v>1575</v>
      </c>
      <c r="G30" s="1184" t="s">
        <v>1576</v>
      </c>
      <c r="H30" s="1185" t="s">
        <v>323</v>
      </c>
      <c r="I30" s="325" t="s">
        <v>456</v>
      </c>
      <c r="J30" s="326">
        <v>1</v>
      </c>
      <c r="K30" s="326" t="s">
        <v>57</v>
      </c>
      <c r="L30" s="1161" t="s">
        <v>1577</v>
      </c>
      <c r="M30" s="1161" t="s">
        <v>41</v>
      </c>
      <c r="N30" s="1161"/>
      <c r="O30" s="1169">
        <v>20000</v>
      </c>
      <c r="P30" s="1169"/>
      <c r="Q30" s="1169">
        <v>20000</v>
      </c>
      <c r="R30" s="655"/>
      <c r="S30" s="907" t="s">
        <v>2223</v>
      </c>
    </row>
    <row r="31" spans="1:19" ht="129" customHeight="1">
      <c r="A31" s="643"/>
      <c r="B31" s="1163"/>
      <c r="C31" s="1163"/>
      <c r="D31" s="1163"/>
      <c r="E31" s="1188"/>
      <c r="F31" s="1188"/>
      <c r="G31" s="1188"/>
      <c r="H31" s="1189"/>
      <c r="I31" s="325" t="s">
        <v>1539</v>
      </c>
      <c r="J31" s="326">
        <v>25</v>
      </c>
      <c r="K31" s="326" t="s">
        <v>45</v>
      </c>
      <c r="L31" s="1163"/>
      <c r="M31" s="685"/>
      <c r="N31" s="685"/>
      <c r="O31" s="685"/>
      <c r="P31" s="685"/>
      <c r="Q31" s="685"/>
      <c r="R31" s="656"/>
      <c r="S31" s="908"/>
    </row>
    <row r="32" spans="1:19" ht="127.5" customHeight="1">
      <c r="A32" s="642" t="s">
        <v>881</v>
      </c>
      <c r="B32" s="574">
        <v>1</v>
      </c>
      <c r="C32" s="574">
        <v>4</v>
      </c>
      <c r="D32" s="574">
        <v>2</v>
      </c>
      <c r="E32" s="1164" t="s">
        <v>1578</v>
      </c>
      <c r="F32" s="1164" t="s">
        <v>1579</v>
      </c>
      <c r="G32" s="1164" t="s">
        <v>1580</v>
      </c>
      <c r="H32" s="563" t="s">
        <v>1536</v>
      </c>
      <c r="I32" s="282" t="s">
        <v>1537</v>
      </c>
      <c r="J32" s="86">
        <v>1</v>
      </c>
      <c r="K32" s="86" t="s">
        <v>57</v>
      </c>
      <c r="L32" s="563" t="s">
        <v>1581</v>
      </c>
      <c r="M32" s="574" t="s">
        <v>476</v>
      </c>
      <c r="N32" s="574"/>
      <c r="O32" s="1186">
        <v>20000</v>
      </c>
      <c r="P32" s="1186"/>
      <c r="Q32" s="1186">
        <v>20000</v>
      </c>
      <c r="R32" s="1186"/>
      <c r="S32" s="907" t="s">
        <v>2223</v>
      </c>
    </row>
    <row r="33" spans="1:19" ht="115.5" customHeight="1">
      <c r="A33" s="762"/>
      <c r="B33" s="576"/>
      <c r="C33" s="576"/>
      <c r="D33" s="576"/>
      <c r="E33" s="1165"/>
      <c r="F33" s="1165"/>
      <c r="G33" s="1165"/>
      <c r="H33" s="565"/>
      <c r="I33" s="282" t="s">
        <v>1539</v>
      </c>
      <c r="J33" s="86">
        <v>50</v>
      </c>
      <c r="K33" s="86" t="s">
        <v>45</v>
      </c>
      <c r="L33" s="564"/>
      <c r="M33" s="576"/>
      <c r="N33" s="576"/>
      <c r="O33" s="1187"/>
      <c r="P33" s="1187"/>
      <c r="Q33" s="1187"/>
      <c r="R33" s="1187"/>
      <c r="S33" s="908"/>
    </row>
    <row r="34" spans="1:19" ht="39.75" customHeight="1">
      <c r="A34" s="642" t="s">
        <v>898</v>
      </c>
      <c r="B34" s="642">
        <v>1</v>
      </c>
      <c r="C34" s="642">
        <v>4</v>
      </c>
      <c r="D34" s="642">
        <v>2</v>
      </c>
      <c r="E34" s="1173" t="s">
        <v>1582</v>
      </c>
      <c r="F34" s="1178" t="s">
        <v>1583</v>
      </c>
      <c r="G34" s="1178" t="s">
        <v>1584</v>
      </c>
      <c r="H34" s="642" t="s">
        <v>46</v>
      </c>
      <c r="I34" s="287" t="s">
        <v>451</v>
      </c>
      <c r="J34" s="329">
        <v>1</v>
      </c>
      <c r="K34" s="93" t="s">
        <v>57</v>
      </c>
      <c r="L34" s="1105" t="s">
        <v>1585</v>
      </c>
      <c r="M34" s="642" t="s">
        <v>313</v>
      </c>
      <c r="N34" s="642"/>
      <c r="O34" s="655">
        <v>80000</v>
      </c>
      <c r="P34" s="655"/>
      <c r="Q34" s="655">
        <v>80000</v>
      </c>
      <c r="R34" s="655"/>
      <c r="S34" s="907" t="s">
        <v>2223</v>
      </c>
    </row>
    <row r="35" spans="1:19" ht="34.5" customHeight="1">
      <c r="A35" s="762"/>
      <c r="B35" s="762"/>
      <c r="C35" s="762"/>
      <c r="D35" s="762"/>
      <c r="E35" s="1174"/>
      <c r="F35" s="1179"/>
      <c r="G35" s="1179"/>
      <c r="H35" s="643"/>
      <c r="I35" s="282" t="s">
        <v>1539</v>
      </c>
      <c r="J35" s="86">
        <v>80</v>
      </c>
      <c r="K35" s="86" t="s">
        <v>45</v>
      </c>
      <c r="L35" s="1152"/>
      <c r="M35" s="762"/>
      <c r="N35" s="762"/>
      <c r="O35" s="766"/>
      <c r="P35" s="766"/>
      <c r="Q35" s="766"/>
      <c r="R35" s="766"/>
      <c r="S35" s="1176"/>
    </row>
    <row r="36" spans="1:19" ht="32.25" customHeight="1">
      <c r="A36" s="762"/>
      <c r="B36" s="762"/>
      <c r="C36" s="762"/>
      <c r="D36" s="762"/>
      <c r="E36" s="1174"/>
      <c r="F36" s="1179"/>
      <c r="G36" s="1179"/>
      <c r="H36" s="642" t="s">
        <v>323</v>
      </c>
      <c r="I36" s="287" t="s">
        <v>456</v>
      </c>
      <c r="J36" s="329">
        <v>1</v>
      </c>
      <c r="K36" s="93" t="s">
        <v>57</v>
      </c>
      <c r="L36" s="1152"/>
      <c r="M36" s="762"/>
      <c r="N36" s="762"/>
      <c r="O36" s="766"/>
      <c r="P36" s="766"/>
      <c r="Q36" s="766"/>
      <c r="R36" s="766"/>
      <c r="S36" s="1176"/>
    </row>
    <row r="37" spans="1:19" ht="40.5" customHeight="1">
      <c r="A37" s="762"/>
      <c r="B37" s="762"/>
      <c r="C37" s="762"/>
      <c r="D37" s="762"/>
      <c r="E37" s="1174"/>
      <c r="F37" s="1179"/>
      <c r="G37" s="1179"/>
      <c r="H37" s="643"/>
      <c r="I37" s="282" t="s">
        <v>1539</v>
      </c>
      <c r="J37" s="86">
        <v>80</v>
      </c>
      <c r="K37" s="86" t="s">
        <v>45</v>
      </c>
      <c r="L37" s="1152"/>
      <c r="M37" s="762"/>
      <c r="N37" s="762"/>
      <c r="O37" s="766"/>
      <c r="P37" s="766"/>
      <c r="Q37" s="766"/>
      <c r="R37" s="766"/>
      <c r="S37" s="1176"/>
    </row>
    <row r="38" spans="1:19" ht="38.25" customHeight="1">
      <c r="A38" s="762"/>
      <c r="B38" s="762"/>
      <c r="C38" s="762"/>
      <c r="D38" s="762"/>
      <c r="E38" s="1174"/>
      <c r="F38" s="1179"/>
      <c r="G38" s="1179"/>
      <c r="H38" s="1161" t="s">
        <v>73</v>
      </c>
      <c r="I38" s="325" t="s">
        <v>1561</v>
      </c>
      <c r="J38" s="326">
        <v>1</v>
      </c>
      <c r="K38" s="326" t="s">
        <v>57</v>
      </c>
      <c r="L38" s="1152"/>
      <c r="M38" s="762"/>
      <c r="N38" s="762"/>
      <c r="O38" s="766"/>
      <c r="P38" s="766"/>
      <c r="Q38" s="766"/>
      <c r="R38" s="766"/>
      <c r="S38" s="1176"/>
    </row>
    <row r="39" spans="1:19" ht="45.75" customHeight="1">
      <c r="A39" s="762"/>
      <c r="B39" s="643"/>
      <c r="C39" s="643"/>
      <c r="D39" s="643"/>
      <c r="E39" s="1175"/>
      <c r="F39" s="1180"/>
      <c r="G39" s="1180"/>
      <c r="H39" s="1163"/>
      <c r="I39" s="286" t="s">
        <v>1539</v>
      </c>
      <c r="J39" s="178">
        <v>80</v>
      </c>
      <c r="K39" s="178" t="s">
        <v>45</v>
      </c>
      <c r="L39" s="1106"/>
      <c r="M39" s="643"/>
      <c r="N39" s="643"/>
      <c r="O39" s="656"/>
      <c r="P39" s="656"/>
      <c r="Q39" s="656"/>
      <c r="R39" s="766"/>
      <c r="S39" s="908"/>
    </row>
    <row r="40" spans="1:19" ht="121.5" customHeight="1">
      <c r="A40" s="642" t="s">
        <v>906</v>
      </c>
      <c r="B40" s="1161">
        <v>1</v>
      </c>
      <c r="C40" s="1161">
        <v>4</v>
      </c>
      <c r="D40" s="1161">
        <v>2</v>
      </c>
      <c r="E40" s="1181" t="s">
        <v>1586</v>
      </c>
      <c r="F40" s="1181" t="s">
        <v>1587</v>
      </c>
      <c r="G40" s="1184" t="s">
        <v>1588</v>
      </c>
      <c r="H40" s="1185" t="s">
        <v>323</v>
      </c>
      <c r="I40" s="325" t="s">
        <v>456</v>
      </c>
      <c r="J40" s="326">
        <v>1</v>
      </c>
      <c r="K40" s="326" t="s">
        <v>57</v>
      </c>
      <c r="L40" s="1167" t="s">
        <v>1589</v>
      </c>
      <c r="M40" s="1161" t="s">
        <v>63</v>
      </c>
      <c r="N40" s="1161"/>
      <c r="O40" s="1169">
        <v>15000</v>
      </c>
      <c r="P40" s="1169"/>
      <c r="Q40" s="1169">
        <v>15000</v>
      </c>
      <c r="R40" s="655"/>
      <c r="S40" s="907" t="s">
        <v>2223</v>
      </c>
    </row>
    <row r="41" spans="1:19" ht="111" customHeight="1">
      <c r="A41" s="643"/>
      <c r="B41" s="685"/>
      <c r="C41" s="685"/>
      <c r="D41" s="685"/>
      <c r="E41" s="1182"/>
      <c r="F41" s="1183"/>
      <c r="G41" s="1183"/>
      <c r="H41" s="689"/>
      <c r="I41" s="325" t="s">
        <v>1539</v>
      </c>
      <c r="J41" s="326">
        <v>20</v>
      </c>
      <c r="K41" s="326" t="s">
        <v>45</v>
      </c>
      <c r="L41" s="1168"/>
      <c r="M41" s="685"/>
      <c r="N41" s="685"/>
      <c r="O41" s="685"/>
      <c r="P41" s="685"/>
      <c r="Q41" s="685"/>
      <c r="R41" s="656"/>
      <c r="S41" s="908"/>
    </row>
    <row r="42" spans="1:19" ht="42.75" customHeight="1">
      <c r="A42" s="642" t="s">
        <v>912</v>
      </c>
      <c r="B42" s="1170">
        <v>1</v>
      </c>
      <c r="C42" s="1170">
        <v>4</v>
      </c>
      <c r="D42" s="1170">
        <v>2</v>
      </c>
      <c r="E42" s="1173" t="s">
        <v>1590</v>
      </c>
      <c r="F42" s="1173" t="s">
        <v>1591</v>
      </c>
      <c r="G42" s="1173" t="s">
        <v>1592</v>
      </c>
      <c r="H42" s="1161" t="s">
        <v>46</v>
      </c>
      <c r="I42" s="325" t="s">
        <v>451</v>
      </c>
      <c r="J42" s="326">
        <v>1</v>
      </c>
      <c r="K42" s="326" t="s">
        <v>57</v>
      </c>
      <c r="L42" s="1161" t="s">
        <v>1577</v>
      </c>
      <c r="M42" s="1161"/>
      <c r="N42" s="1161" t="s">
        <v>63</v>
      </c>
      <c r="O42" s="1169"/>
      <c r="P42" s="1169">
        <v>50000</v>
      </c>
      <c r="Q42" s="1169"/>
      <c r="R42" s="1169">
        <v>50000</v>
      </c>
      <c r="S42" s="907" t="s">
        <v>2223</v>
      </c>
    </row>
    <row r="43" spans="1:19" ht="37.5" customHeight="1">
      <c r="A43" s="762"/>
      <c r="B43" s="1171"/>
      <c r="C43" s="1171"/>
      <c r="D43" s="1171"/>
      <c r="E43" s="1174"/>
      <c r="F43" s="1174"/>
      <c r="G43" s="1174"/>
      <c r="H43" s="1163"/>
      <c r="I43" s="325" t="s">
        <v>1560</v>
      </c>
      <c r="J43" s="326">
        <v>50</v>
      </c>
      <c r="K43" s="326" t="s">
        <v>45</v>
      </c>
      <c r="L43" s="1162"/>
      <c r="M43" s="928"/>
      <c r="N43" s="928"/>
      <c r="O43" s="928"/>
      <c r="P43" s="928"/>
      <c r="Q43" s="928"/>
      <c r="R43" s="928"/>
      <c r="S43" s="1176"/>
    </row>
    <row r="44" spans="1:19" ht="37.5" customHeight="1">
      <c r="A44" s="762"/>
      <c r="B44" s="1171"/>
      <c r="C44" s="1171"/>
      <c r="D44" s="1171"/>
      <c r="E44" s="1174"/>
      <c r="F44" s="1174"/>
      <c r="G44" s="1174"/>
      <c r="H44" s="1161" t="s">
        <v>508</v>
      </c>
      <c r="I44" s="325" t="s">
        <v>1593</v>
      </c>
      <c r="J44" s="326">
        <v>1</v>
      </c>
      <c r="K44" s="326" t="s">
        <v>57</v>
      </c>
      <c r="L44" s="1162"/>
      <c r="M44" s="928"/>
      <c r="N44" s="928"/>
      <c r="O44" s="928"/>
      <c r="P44" s="928"/>
      <c r="Q44" s="928"/>
      <c r="R44" s="928"/>
      <c r="S44" s="1176"/>
    </row>
    <row r="45" spans="1:19" ht="37.5" customHeight="1">
      <c r="A45" s="762"/>
      <c r="B45" s="1171"/>
      <c r="C45" s="1171"/>
      <c r="D45" s="1171"/>
      <c r="E45" s="1174"/>
      <c r="F45" s="1174"/>
      <c r="G45" s="1174"/>
      <c r="H45" s="1167"/>
      <c r="I45" s="325" t="s">
        <v>1594</v>
      </c>
      <c r="J45" s="326">
        <v>1</v>
      </c>
      <c r="K45" s="326" t="s">
        <v>57</v>
      </c>
      <c r="L45" s="1162"/>
      <c r="M45" s="928"/>
      <c r="N45" s="928"/>
      <c r="O45" s="928"/>
      <c r="P45" s="928"/>
      <c r="Q45" s="928"/>
      <c r="R45" s="928"/>
      <c r="S45" s="1176"/>
    </row>
    <row r="46" spans="1:19" ht="35.25" customHeight="1">
      <c r="A46" s="643"/>
      <c r="B46" s="1172"/>
      <c r="C46" s="1172"/>
      <c r="D46" s="1172"/>
      <c r="E46" s="1175"/>
      <c r="F46" s="1175"/>
      <c r="G46" s="1175"/>
      <c r="H46" s="1177"/>
      <c r="I46" s="286" t="s">
        <v>1595</v>
      </c>
      <c r="J46" s="330">
        <v>1000</v>
      </c>
      <c r="K46" s="178" t="s">
        <v>817</v>
      </c>
      <c r="L46" s="1163"/>
      <c r="M46" s="685"/>
      <c r="N46" s="685"/>
      <c r="O46" s="685"/>
      <c r="P46" s="685"/>
      <c r="Q46" s="685"/>
      <c r="R46" s="685"/>
      <c r="S46" s="908"/>
    </row>
    <row r="47" spans="1:19" ht="57" customHeight="1">
      <c r="A47" s="875" t="s">
        <v>917</v>
      </c>
      <c r="B47" s="642">
        <v>1</v>
      </c>
      <c r="C47" s="642">
        <v>4</v>
      </c>
      <c r="D47" s="642">
        <v>5</v>
      </c>
      <c r="E47" s="1173" t="s">
        <v>1596</v>
      </c>
      <c r="F47" s="1178" t="s">
        <v>1597</v>
      </c>
      <c r="G47" s="1164" t="s">
        <v>1598</v>
      </c>
      <c r="H47" s="642" t="s">
        <v>810</v>
      </c>
      <c r="I47" s="287" t="s">
        <v>1593</v>
      </c>
      <c r="J47" s="93">
        <v>1</v>
      </c>
      <c r="K47" s="93" t="s">
        <v>57</v>
      </c>
      <c r="L47" s="1167" t="s">
        <v>1599</v>
      </c>
      <c r="M47" s="642"/>
      <c r="N47" s="642" t="s">
        <v>63</v>
      </c>
      <c r="O47" s="655"/>
      <c r="P47" s="655">
        <v>5004.93</v>
      </c>
      <c r="Q47" s="655"/>
      <c r="R47" s="900">
        <v>5004.93</v>
      </c>
      <c r="S47" s="684" t="s">
        <v>2223</v>
      </c>
    </row>
    <row r="48" spans="1:19" ht="54" customHeight="1">
      <c r="A48" s="894"/>
      <c r="B48" s="762"/>
      <c r="C48" s="762"/>
      <c r="D48" s="762"/>
      <c r="E48" s="1174"/>
      <c r="F48" s="1179"/>
      <c r="G48" s="1165"/>
      <c r="H48" s="762"/>
      <c r="I48" s="287" t="s">
        <v>1594</v>
      </c>
      <c r="J48" s="93">
        <v>1</v>
      </c>
      <c r="K48" s="93" t="s">
        <v>57</v>
      </c>
      <c r="L48" s="1167"/>
      <c r="M48" s="762"/>
      <c r="N48" s="762"/>
      <c r="O48" s="766"/>
      <c r="P48" s="766"/>
      <c r="Q48" s="766"/>
      <c r="R48" s="901"/>
      <c r="S48" s="928"/>
    </row>
    <row r="49" spans="1:19" ht="59.25" customHeight="1">
      <c r="A49" s="876"/>
      <c r="B49" s="643"/>
      <c r="C49" s="643"/>
      <c r="D49" s="643"/>
      <c r="E49" s="1175"/>
      <c r="F49" s="1180"/>
      <c r="G49" s="1166"/>
      <c r="H49" s="643"/>
      <c r="I49" s="287" t="s">
        <v>477</v>
      </c>
      <c r="J49" s="93">
        <v>1000</v>
      </c>
      <c r="K49" s="93" t="s">
        <v>57</v>
      </c>
      <c r="L49" s="1168"/>
      <c r="M49" s="643"/>
      <c r="N49" s="643"/>
      <c r="O49" s="656"/>
      <c r="P49" s="656"/>
      <c r="Q49" s="656"/>
      <c r="R49" s="902"/>
      <c r="S49" s="685"/>
    </row>
    <row r="51" spans="1:19">
      <c r="O51" s="664"/>
      <c r="P51" s="770" t="s">
        <v>30</v>
      </c>
      <c r="Q51" s="771"/>
      <c r="R51" s="772"/>
    </row>
    <row r="52" spans="1:19">
      <c r="O52" s="665"/>
      <c r="P52" s="903" t="s">
        <v>31</v>
      </c>
      <c r="Q52" s="770" t="s">
        <v>32</v>
      </c>
      <c r="R52" s="772"/>
    </row>
    <row r="53" spans="1:19">
      <c r="O53" s="666"/>
      <c r="P53" s="904"/>
      <c r="Q53" s="32">
        <v>2024</v>
      </c>
      <c r="R53" s="32">
        <v>2025</v>
      </c>
    </row>
    <row r="54" spans="1:19">
      <c r="O54" s="68" t="s">
        <v>156</v>
      </c>
      <c r="P54" s="42">
        <v>16</v>
      </c>
      <c r="Q54" s="64">
        <f>Q6+Q8+Q10+Q12+Q14+Q16+Q18+Q22+Q24+Q28+Q30+Q32+Q34+Q40</f>
        <v>450000</v>
      </c>
      <c r="R54" s="69">
        <f>R42+R47</f>
        <v>55004.93</v>
      </c>
    </row>
    <row r="57" spans="1:19">
      <c r="P57" s="24"/>
    </row>
    <row r="58" spans="1:19">
      <c r="P58" s="24"/>
    </row>
  </sheetData>
  <mergeCells count="280">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9"/>
    <mergeCell ref="Q8:Q9"/>
    <mergeCell ref="R8:R9"/>
    <mergeCell ref="S8:S9"/>
    <mergeCell ref="S12:S13"/>
    <mergeCell ref="A10:A11"/>
    <mergeCell ref="B10:B11"/>
    <mergeCell ref="C10:C11"/>
    <mergeCell ref="D10:D11"/>
    <mergeCell ref="E10:E11"/>
    <mergeCell ref="G8:G9"/>
    <mergeCell ref="H8:H9"/>
    <mergeCell ref="L8:L9"/>
    <mergeCell ref="M8:M9"/>
    <mergeCell ref="N8:N9"/>
    <mergeCell ref="O8:O9"/>
    <mergeCell ref="A8:A9"/>
    <mergeCell ref="B8:B9"/>
    <mergeCell ref="C8:C9"/>
    <mergeCell ref="D8:D9"/>
    <mergeCell ref="E8:E9"/>
    <mergeCell ref="F8:F9"/>
    <mergeCell ref="O10:O11"/>
    <mergeCell ref="P10:P11"/>
    <mergeCell ref="Q10:Q11"/>
    <mergeCell ref="R10:R11"/>
    <mergeCell ref="S10:S11"/>
    <mergeCell ref="F10:F11"/>
    <mergeCell ref="G10:G11"/>
    <mergeCell ref="H10:H11"/>
    <mergeCell ref="L10:L11"/>
    <mergeCell ref="M10:M11"/>
    <mergeCell ref="N10:N11"/>
    <mergeCell ref="P12:P13"/>
    <mergeCell ref="Q12:Q13"/>
    <mergeCell ref="R12:R13"/>
    <mergeCell ref="N12:N13"/>
    <mergeCell ref="O12:O13"/>
    <mergeCell ref="A12:A13"/>
    <mergeCell ref="B12:B13"/>
    <mergeCell ref="C12:C13"/>
    <mergeCell ref="D12:D13"/>
    <mergeCell ref="E12:E13"/>
    <mergeCell ref="F12:F13"/>
    <mergeCell ref="O14:O15"/>
    <mergeCell ref="A14:A15"/>
    <mergeCell ref="B14:B15"/>
    <mergeCell ref="C14:C15"/>
    <mergeCell ref="D14:D15"/>
    <mergeCell ref="E14:E15"/>
    <mergeCell ref="G12:G13"/>
    <mergeCell ref="H12:H13"/>
    <mergeCell ref="L12:L13"/>
    <mergeCell ref="M12:M13"/>
    <mergeCell ref="P18:P21"/>
    <mergeCell ref="Q18:Q21"/>
    <mergeCell ref="R18:R21"/>
    <mergeCell ref="S18:S21"/>
    <mergeCell ref="H20:H21"/>
    <mergeCell ref="F14:F15"/>
    <mergeCell ref="G14:G15"/>
    <mergeCell ref="H14:H15"/>
    <mergeCell ref="L14:L15"/>
    <mergeCell ref="M14:M15"/>
    <mergeCell ref="N14:N15"/>
    <mergeCell ref="P16:P17"/>
    <mergeCell ref="Q16:Q17"/>
    <mergeCell ref="R16:R17"/>
    <mergeCell ref="S16:S17"/>
    <mergeCell ref="P14:P15"/>
    <mergeCell ref="Q14:Q15"/>
    <mergeCell ref="R14:R15"/>
    <mergeCell ref="S14:S15"/>
    <mergeCell ref="N16:N17"/>
    <mergeCell ref="O16:O17"/>
    <mergeCell ref="A16:A17"/>
    <mergeCell ref="B16:B17"/>
    <mergeCell ref="C16:C17"/>
    <mergeCell ref="D16:D17"/>
    <mergeCell ref="E16:E17"/>
    <mergeCell ref="F16:F17"/>
    <mergeCell ref="O18:O21"/>
    <mergeCell ref="A18:A21"/>
    <mergeCell ref="B18:B21"/>
    <mergeCell ref="C18:C21"/>
    <mergeCell ref="D18:D21"/>
    <mergeCell ref="E18:E21"/>
    <mergeCell ref="G16:G17"/>
    <mergeCell ref="H16:H17"/>
    <mergeCell ref="L16:L17"/>
    <mergeCell ref="M16:M17"/>
    <mergeCell ref="S24:S27"/>
    <mergeCell ref="H26:H27"/>
    <mergeCell ref="F18:F21"/>
    <mergeCell ref="G18:G21"/>
    <mergeCell ref="H18:H19"/>
    <mergeCell ref="L18:L21"/>
    <mergeCell ref="M18:M21"/>
    <mergeCell ref="N18:N21"/>
    <mergeCell ref="A22:A23"/>
    <mergeCell ref="B22:B23"/>
    <mergeCell ref="C22:C23"/>
    <mergeCell ref="D22:D23"/>
    <mergeCell ref="E22:E23"/>
    <mergeCell ref="F22:F23"/>
    <mergeCell ref="G22:G23"/>
    <mergeCell ref="H22:H23"/>
    <mergeCell ref="L22:L23"/>
    <mergeCell ref="S22:S23"/>
    <mergeCell ref="M22:M23"/>
    <mergeCell ref="N22:N23"/>
    <mergeCell ref="O22:O23"/>
    <mergeCell ref="P22:P23"/>
    <mergeCell ref="Q22:Q23"/>
    <mergeCell ref="R22:R23"/>
    <mergeCell ref="A24:A27"/>
    <mergeCell ref="B24:B27"/>
    <mergeCell ref="C24:C27"/>
    <mergeCell ref="D24:D27"/>
    <mergeCell ref="E24:E27"/>
    <mergeCell ref="F24:F27"/>
    <mergeCell ref="G24:G27"/>
    <mergeCell ref="H24:H25"/>
    <mergeCell ref="R24:R27"/>
    <mergeCell ref="L24:L27"/>
    <mergeCell ref="M24:M27"/>
    <mergeCell ref="N24:N27"/>
    <mergeCell ref="O24:O27"/>
    <mergeCell ref="P24:P27"/>
    <mergeCell ref="Q24:Q27"/>
    <mergeCell ref="S32:S33"/>
    <mergeCell ref="A30:A31"/>
    <mergeCell ref="B30:B31"/>
    <mergeCell ref="C30:C31"/>
    <mergeCell ref="D30:D31"/>
    <mergeCell ref="E30:E31"/>
    <mergeCell ref="G28:G29"/>
    <mergeCell ref="H28:H29"/>
    <mergeCell ref="L28:L29"/>
    <mergeCell ref="M28:M29"/>
    <mergeCell ref="N28:N29"/>
    <mergeCell ref="O28:O29"/>
    <mergeCell ref="O30:O31"/>
    <mergeCell ref="P30:P31"/>
    <mergeCell ref="Q30:Q31"/>
    <mergeCell ref="R30:R31"/>
    <mergeCell ref="S30:S31"/>
    <mergeCell ref="A28:A29"/>
    <mergeCell ref="B28:B29"/>
    <mergeCell ref="C28:C29"/>
    <mergeCell ref="D28:D29"/>
    <mergeCell ref="E28:E29"/>
    <mergeCell ref="F28:F29"/>
    <mergeCell ref="S28:S29"/>
    <mergeCell ref="F30:F31"/>
    <mergeCell ref="G30:G31"/>
    <mergeCell ref="H30:H31"/>
    <mergeCell ref="L30:L31"/>
    <mergeCell ref="M30:M31"/>
    <mergeCell ref="N30:N31"/>
    <mergeCell ref="P28:P29"/>
    <mergeCell ref="Q28:Q29"/>
    <mergeCell ref="R28:R29"/>
    <mergeCell ref="P32:P33"/>
    <mergeCell ref="Q32:Q33"/>
    <mergeCell ref="R32:R33"/>
    <mergeCell ref="G32:G33"/>
    <mergeCell ref="H32:H33"/>
    <mergeCell ref="L32:L33"/>
    <mergeCell ref="M32:M33"/>
    <mergeCell ref="N32:N33"/>
    <mergeCell ref="O32:O33"/>
    <mergeCell ref="A32:A33"/>
    <mergeCell ref="B32:B33"/>
    <mergeCell ref="C32:C33"/>
    <mergeCell ref="D32:D33"/>
    <mergeCell ref="E32:E33"/>
    <mergeCell ref="F32:F33"/>
    <mergeCell ref="S40:S41"/>
    <mergeCell ref="M40:M41"/>
    <mergeCell ref="N40:N41"/>
    <mergeCell ref="O40:O41"/>
    <mergeCell ref="P40:P41"/>
    <mergeCell ref="Q40:Q41"/>
    <mergeCell ref="R40:R41"/>
    <mergeCell ref="A34:A39"/>
    <mergeCell ref="B34:B39"/>
    <mergeCell ref="C34:C39"/>
    <mergeCell ref="D34:D39"/>
    <mergeCell ref="E34:E39"/>
    <mergeCell ref="O34:O39"/>
    <mergeCell ref="P34:P39"/>
    <mergeCell ref="Q34:Q39"/>
    <mergeCell ref="R34:R39"/>
    <mergeCell ref="S34:S39"/>
    <mergeCell ref="H36:H37"/>
    <mergeCell ref="H38:H39"/>
    <mergeCell ref="F34:F39"/>
    <mergeCell ref="G34:G39"/>
    <mergeCell ref="H34:H35"/>
    <mergeCell ref="L34:L39"/>
    <mergeCell ref="M34:M39"/>
    <mergeCell ref="N34:N39"/>
    <mergeCell ref="A40:A41"/>
    <mergeCell ref="B40:B41"/>
    <mergeCell ref="C40:C41"/>
    <mergeCell ref="D40:D41"/>
    <mergeCell ref="E40:E41"/>
    <mergeCell ref="F40:F41"/>
    <mergeCell ref="G40:G41"/>
    <mergeCell ref="H40:H41"/>
    <mergeCell ref="L40:L41"/>
    <mergeCell ref="S47:S49"/>
    <mergeCell ref="A42:A46"/>
    <mergeCell ref="B42:B46"/>
    <mergeCell ref="C42:C46"/>
    <mergeCell ref="D42:D46"/>
    <mergeCell ref="E42:E46"/>
    <mergeCell ref="F42:F46"/>
    <mergeCell ref="G42:G46"/>
    <mergeCell ref="H42:H43"/>
    <mergeCell ref="R42:R46"/>
    <mergeCell ref="S42:S46"/>
    <mergeCell ref="H44:H46"/>
    <mergeCell ref="A47:A49"/>
    <mergeCell ref="B47:B49"/>
    <mergeCell ref="C47:C49"/>
    <mergeCell ref="D47:D49"/>
    <mergeCell ref="E47:E49"/>
    <mergeCell ref="F47:F49"/>
    <mergeCell ref="L42:L46"/>
    <mergeCell ref="M42:M46"/>
    <mergeCell ref="N42:N46"/>
    <mergeCell ref="O51:O53"/>
    <mergeCell ref="P51:R51"/>
    <mergeCell ref="P52:P53"/>
    <mergeCell ref="Q52:R52"/>
    <mergeCell ref="G47:G49"/>
    <mergeCell ref="H47:H49"/>
    <mergeCell ref="L47:L49"/>
    <mergeCell ref="M47:M49"/>
    <mergeCell ref="N47:N49"/>
    <mergeCell ref="O47:O49"/>
    <mergeCell ref="O42:O46"/>
    <mergeCell ref="P42:P46"/>
    <mergeCell ref="Q42:Q46"/>
    <mergeCell ref="P47:P49"/>
    <mergeCell ref="Q47:Q49"/>
    <mergeCell ref="R47:R49"/>
  </mergeCells>
  <pageMargins left="0.25" right="0.25" top="0.75" bottom="0.75" header="0.3" footer="0.3"/>
  <pageSetup paperSize="9" scale="36" fitToHeight="0" orientation="landscape" r:id="rId1"/>
  <rowBreaks count="3" manualBreakCount="3">
    <brk id="13" max="16383" man="1"/>
    <brk id="27" max="16383" man="1"/>
    <brk id="3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459DA-BD47-4020-9E31-FCDC9018AABC}">
  <dimension ref="A1:S1007"/>
  <sheetViews>
    <sheetView topLeftCell="A2" zoomScale="70" zoomScaleNormal="70" workbookViewId="0">
      <selection activeCell="R51" sqref="Q6:R52"/>
    </sheetView>
  </sheetViews>
  <sheetFormatPr defaultColWidth="12.5703125" defaultRowHeight="15"/>
  <cols>
    <col min="1" max="1" width="3.7109375" customWidth="1"/>
    <col min="2" max="2" width="9.28515625" customWidth="1"/>
    <col min="3" max="3" width="7.28515625" customWidth="1"/>
    <col min="4" max="4" width="9.140625" customWidth="1"/>
    <col min="5" max="5" width="19.7109375" customWidth="1"/>
    <col min="6" max="6" width="36.85546875" customWidth="1"/>
    <col min="7" max="7" width="56.42578125" customWidth="1"/>
    <col min="9" max="9" width="14.140625" customWidth="1"/>
    <col min="12" max="12" width="27.140625" customWidth="1"/>
    <col min="14" max="14" width="6.42578125" customWidth="1"/>
    <col min="15" max="15" width="11.5703125" customWidth="1"/>
    <col min="16" max="16" width="7.28515625" customWidth="1"/>
    <col min="17" max="17" width="13.28515625" customWidth="1"/>
    <col min="18" max="18" width="18.5703125" customWidth="1"/>
    <col min="19" max="19" width="18.140625" customWidth="1"/>
  </cols>
  <sheetData>
    <row r="1" spans="1:19" ht="37.5" customHeight="1">
      <c r="A1" s="331" t="s">
        <v>2191</v>
      </c>
      <c r="H1" s="332"/>
      <c r="I1" s="332"/>
      <c r="J1" s="332"/>
      <c r="K1" s="332"/>
      <c r="L1" s="332"/>
      <c r="M1" s="332"/>
      <c r="N1" s="332"/>
      <c r="O1" s="333"/>
      <c r="P1" s="334"/>
      <c r="Q1" s="333"/>
      <c r="R1" s="332"/>
      <c r="S1" s="332"/>
    </row>
    <row r="2" spans="1:19">
      <c r="A2" s="335"/>
      <c r="B2" s="332"/>
      <c r="C2" s="332"/>
      <c r="D2" s="332"/>
      <c r="E2" s="336"/>
      <c r="F2" s="337"/>
      <c r="G2" s="332"/>
      <c r="H2" s="332"/>
      <c r="I2" s="332"/>
      <c r="J2" s="332"/>
      <c r="K2" s="332"/>
      <c r="L2" s="1256"/>
      <c r="M2" s="1257"/>
      <c r="N2" s="1257"/>
      <c r="O2" s="1257"/>
      <c r="P2" s="1257"/>
      <c r="Q2" s="1257"/>
      <c r="R2" s="1257"/>
      <c r="S2" s="1257"/>
    </row>
    <row r="3" spans="1:19" ht="59.25" customHeight="1">
      <c r="A3" s="1258" t="s">
        <v>0</v>
      </c>
      <c r="B3" s="1258" t="s">
        <v>1</v>
      </c>
      <c r="C3" s="1258" t="s">
        <v>2</v>
      </c>
      <c r="D3" s="1258" t="s">
        <v>3</v>
      </c>
      <c r="E3" s="1259" t="s">
        <v>4</v>
      </c>
      <c r="F3" s="1260" t="s">
        <v>33</v>
      </c>
      <c r="G3" s="1258" t="s">
        <v>34</v>
      </c>
      <c r="H3" s="1258" t="s">
        <v>5</v>
      </c>
      <c r="I3" s="1261" t="s">
        <v>6</v>
      </c>
      <c r="J3" s="1209"/>
      <c r="K3" s="1210"/>
      <c r="L3" s="1262" t="s">
        <v>7</v>
      </c>
      <c r="M3" s="1261" t="s">
        <v>1600</v>
      </c>
      <c r="N3" s="1210"/>
      <c r="O3" s="1263" t="s">
        <v>1601</v>
      </c>
      <c r="P3" s="1210"/>
      <c r="Q3" s="1263" t="s">
        <v>10</v>
      </c>
      <c r="R3" s="1210"/>
      <c r="S3" s="1262" t="s">
        <v>11</v>
      </c>
    </row>
    <row r="4" spans="1:19" ht="31.5">
      <c r="A4" s="1219"/>
      <c r="B4" s="1219"/>
      <c r="C4" s="1219"/>
      <c r="D4" s="1219"/>
      <c r="E4" s="1219"/>
      <c r="F4" s="1219"/>
      <c r="G4" s="1219"/>
      <c r="H4" s="1219"/>
      <c r="I4" s="338" t="s">
        <v>37</v>
      </c>
      <c r="J4" s="338" t="s">
        <v>35</v>
      </c>
      <c r="K4" s="338" t="s">
        <v>1602</v>
      </c>
      <c r="L4" s="1219"/>
      <c r="M4" s="339">
        <v>2024</v>
      </c>
      <c r="N4" s="339">
        <v>2025</v>
      </c>
      <c r="O4" s="339">
        <v>2024</v>
      </c>
      <c r="P4" s="339">
        <v>2025</v>
      </c>
      <c r="Q4" s="339">
        <v>2024</v>
      </c>
      <c r="R4" s="339">
        <v>2025</v>
      </c>
      <c r="S4" s="1219"/>
    </row>
    <row r="5" spans="1:19" ht="15.75">
      <c r="A5" s="340" t="s">
        <v>12</v>
      </c>
      <c r="B5" s="338" t="s">
        <v>13</v>
      </c>
      <c r="C5" s="338" t="s">
        <v>14</v>
      </c>
      <c r="D5" s="338" t="s">
        <v>15</v>
      </c>
      <c r="E5" s="341" t="s">
        <v>16</v>
      </c>
      <c r="F5" s="342" t="s">
        <v>17</v>
      </c>
      <c r="G5" s="338" t="s">
        <v>18</v>
      </c>
      <c r="H5" s="338" t="s">
        <v>19</v>
      </c>
      <c r="I5" s="338" t="s">
        <v>20</v>
      </c>
      <c r="J5" s="338" t="s">
        <v>21</v>
      </c>
      <c r="K5" s="338" t="s">
        <v>22</v>
      </c>
      <c r="L5" s="338" t="s">
        <v>23</v>
      </c>
      <c r="M5" s="338" t="s">
        <v>24</v>
      </c>
      <c r="N5" s="338" t="s">
        <v>25</v>
      </c>
      <c r="O5" s="343" t="s">
        <v>26</v>
      </c>
      <c r="P5" s="343" t="s">
        <v>27</v>
      </c>
      <c r="Q5" s="343" t="s">
        <v>36</v>
      </c>
      <c r="R5" s="338" t="s">
        <v>28</v>
      </c>
      <c r="S5" s="338" t="s">
        <v>29</v>
      </c>
    </row>
    <row r="6" spans="1:19" s="34" customFormat="1" ht="44.1" customHeight="1">
      <c r="A6" s="1244">
        <v>1</v>
      </c>
      <c r="B6" s="1244">
        <v>1</v>
      </c>
      <c r="C6" s="1244">
        <v>4</v>
      </c>
      <c r="D6" s="1244">
        <v>2</v>
      </c>
      <c r="E6" s="1247" t="s">
        <v>1603</v>
      </c>
      <c r="F6" s="1244" t="s">
        <v>1604</v>
      </c>
      <c r="G6" s="1244" t="s">
        <v>1605</v>
      </c>
      <c r="H6" s="1244" t="s">
        <v>715</v>
      </c>
      <c r="I6" s="477" t="s">
        <v>1606</v>
      </c>
      <c r="J6" s="477">
        <v>1</v>
      </c>
      <c r="K6" s="477" t="s">
        <v>57</v>
      </c>
      <c r="L6" s="1254" t="s">
        <v>1607</v>
      </c>
      <c r="M6" s="1244" t="s">
        <v>476</v>
      </c>
      <c r="N6" s="1244"/>
      <c r="O6" s="1246">
        <v>80000</v>
      </c>
      <c r="P6" s="1246"/>
      <c r="Q6" s="1243">
        <v>80000</v>
      </c>
      <c r="R6" s="1244"/>
      <c r="S6" s="1244" t="s">
        <v>1608</v>
      </c>
    </row>
    <row r="7" spans="1:19" s="34" customFormat="1" ht="31.5">
      <c r="A7" s="1218"/>
      <c r="B7" s="1218"/>
      <c r="C7" s="1218"/>
      <c r="D7" s="1218"/>
      <c r="E7" s="1218"/>
      <c r="F7" s="1218"/>
      <c r="G7" s="1218"/>
      <c r="H7" s="1219"/>
      <c r="I7" s="477" t="s">
        <v>72</v>
      </c>
      <c r="J7" s="477">
        <v>25</v>
      </c>
      <c r="K7" s="477" t="s">
        <v>45</v>
      </c>
      <c r="L7" s="1244"/>
      <c r="M7" s="1218"/>
      <c r="N7" s="1218"/>
      <c r="O7" s="1218"/>
      <c r="P7" s="1218"/>
      <c r="Q7" s="1227"/>
      <c r="R7" s="1218"/>
      <c r="S7" s="1218"/>
    </row>
    <row r="8" spans="1:19" s="34" customFormat="1" ht="54.75" customHeight="1">
      <c r="A8" s="1218"/>
      <c r="B8" s="1218"/>
      <c r="C8" s="1218"/>
      <c r="D8" s="1218"/>
      <c r="E8" s="1218"/>
      <c r="F8" s="1218"/>
      <c r="G8" s="1218"/>
      <c r="H8" s="1244" t="s">
        <v>43</v>
      </c>
      <c r="I8" s="478" t="s">
        <v>44</v>
      </c>
      <c r="J8" s="478">
        <v>1</v>
      </c>
      <c r="K8" s="478" t="s">
        <v>57</v>
      </c>
      <c r="L8" s="1244"/>
      <c r="M8" s="1218"/>
      <c r="N8" s="1218"/>
      <c r="O8" s="1218"/>
      <c r="P8" s="1218"/>
      <c r="Q8" s="1227"/>
      <c r="R8" s="1218"/>
      <c r="S8" s="1218"/>
    </row>
    <row r="9" spans="1:19" s="34" customFormat="1" ht="54.75" customHeight="1">
      <c r="A9" s="1218"/>
      <c r="B9" s="1218"/>
      <c r="C9" s="1218"/>
      <c r="D9" s="1218"/>
      <c r="E9" s="1218"/>
      <c r="F9" s="1218"/>
      <c r="G9" s="1218"/>
      <c r="H9" s="1249"/>
      <c r="I9" s="479" t="s">
        <v>72</v>
      </c>
      <c r="J9" s="479" t="s">
        <v>1609</v>
      </c>
      <c r="K9" s="479" t="s">
        <v>45</v>
      </c>
      <c r="L9" s="1251"/>
      <c r="M9" s="1218"/>
      <c r="N9" s="1218"/>
      <c r="O9" s="1218"/>
      <c r="P9" s="1218"/>
      <c r="Q9" s="1227"/>
      <c r="R9" s="1218"/>
      <c r="S9" s="1218"/>
    </row>
    <row r="10" spans="1:19" s="34" customFormat="1" ht="69.95" customHeight="1">
      <c r="A10" s="1218"/>
      <c r="B10" s="1218"/>
      <c r="C10" s="1218"/>
      <c r="D10" s="1218"/>
      <c r="E10" s="1218"/>
      <c r="F10" s="1218"/>
      <c r="G10" s="1218"/>
      <c r="H10" s="1219"/>
      <c r="I10" s="214" t="s">
        <v>1610</v>
      </c>
      <c r="J10" s="478">
        <v>5</v>
      </c>
      <c r="K10" s="478" t="s">
        <v>45</v>
      </c>
      <c r="L10" s="1244"/>
      <c r="M10" s="1218"/>
      <c r="N10" s="1218"/>
      <c r="O10" s="1218"/>
      <c r="P10" s="1218"/>
      <c r="Q10" s="1227"/>
      <c r="R10" s="1218"/>
      <c r="S10" s="1218"/>
    </row>
    <row r="11" spans="1:19" s="34" customFormat="1" ht="57.75" customHeight="1">
      <c r="A11" s="1218"/>
      <c r="B11" s="1218"/>
      <c r="C11" s="1218"/>
      <c r="D11" s="1218"/>
      <c r="E11" s="1218"/>
      <c r="F11" s="1218"/>
      <c r="G11" s="1218"/>
      <c r="H11" s="1244" t="s">
        <v>46</v>
      </c>
      <c r="I11" s="480" t="s">
        <v>47</v>
      </c>
      <c r="J11" s="480">
        <v>1</v>
      </c>
      <c r="K11" s="480" t="s">
        <v>57</v>
      </c>
      <c r="L11" s="1244"/>
      <c r="M11" s="1218"/>
      <c r="N11" s="1218"/>
      <c r="O11" s="1218"/>
      <c r="P11" s="1218"/>
      <c r="Q11" s="1227"/>
      <c r="R11" s="1218"/>
      <c r="S11" s="1218"/>
    </row>
    <row r="12" spans="1:19" s="34" customFormat="1" ht="242.45" customHeight="1">
      <c r="A12" s="1219"/>
      <c r="B12" s="1219"/>
      <c r="C12" s="1219"/>
      <c r="D12" s="1219"/>
      <c r="E12" s="1219"/>
      <c r="F12" s="1219"/>
      <c r="G12" s="1219"/>
      <c r="H12" s="1219"/>
      <c r="I12" s="477" t="s">
        <v>231</v>
      </c>
      <c r="J12" s="477">
        <v>40</v>
      </c>
      <c r="K12" s="477" t="s">
        <v>724</v>
      </c>
      <c r="L12" s="1255"/>
      <c r="M12" s="1219"/>
      <c r="N12" s="1219"/>
      <c r="O12" s="1219"/>
      <c r="P12" s="1219"/>
      <c r="Q12" s="1230"/>
      <c r="R12" s="1219"/>
      <c r="S12" s="1219"/>
    </row>
    <row r="13" spans="1:19" s="34" customFormat="1" ht="31.5">
      <c r="A13" s="1245">
        <v>2</v>
      </c>
      <c r="B13" s="1245">
        <v>1</v>
      </c>
      <c r="C13" s="1245">
        <v>4</v>
      </c>
      <c r="D13" s="1245">
        <v>2</v>
      </c>
      <c r="E13" s="1252" t="s">
        <v>1611</v>
      </c>
      <c r="F13" s="1245" t="s">
        <v>1612</v>
      </c>
      <c r="G13" s="1245" t="s">
        <v>1613</v>
      </c>
      <c r="H13" s="1245" t="s">
        <v>421</v>
      </c>
      <c r="I13" s="481" t="s">
        <v>626</v>
      </c>
      <c r="J13" s="481">
        <v>1</v>
      </c>
      <c r="K13" s="481" t="s">
        <v>57</v>
      </c>
      <c r="L13" s="1245" t="s">
        <v>1614</v>
      </c>
      <c r="M13" s="1245" t="s">
        <v>476</v>
      </c>
      <c r="N13" s="1245"/>
      <c r="O13" s="1248">
        <v>13500</v>
      </c>
      <c r="P13" s="1248"/>
      <c r="Q13" s="1253">
        <v>13500</v>
      </c>
      <c r="R13" s="1245"/>
      <c r="S13" s="1245" t="s">
        <v>1608</v>
      </c>
    </row>
    <row r="14" spans="1:19" s="34" customFormat="1" ht="47.25">
      <c r="A14" s="1218"/>
      <c r="B14" s="1218"/>
      <c r="C14" s="1218"/>
      <c r="D14" s="1218"/>
      <c r="E14" s="1218"/>
      <c r="F14" s="1218"/>
      <c r="G14" s="1218"/>
      <c r="H14" s="1218"/>
      <c r="I14" s="481" t="s">
        <v>240</v>
      </c>
      <c r="J14" s="481">
        <v>8</v>
      </c>
      <c r="K14" s="481" t="s">
        <v>724</v>
      </c>
      <c r="L14" s="1218"/>
      <c r="M14" s="1218"/>
      <c r="N14" s="1218"/>
      <c r="O14" s="1218"/>
      <c r="P14" s="1218"/>
      <c r="Q14" s="1227"/>
      <c r="R14" s="1218"/>
      <c r="S14" s="1218"/>
    </row>
    <row r="15" spans="1:19" s="34" customFormat="1">
      <c r="A15" s="1218"/>
      <c r="B15" s="1218"/>
      <c r="C15" s="1218"/>
      <c r="D15" s="1218"/>
      <c r="E15" s="1218"/>
      <c r="F15" s="1218"/>
      <c r="G15" s="1218"/>
      <c r="H15" s="1218"/>
      <c r="I15" s="1245" t="s">
        <v>667</v>
      </c>
      <c r="J15" s="1245">
        <v>12</v>
      </c>
      <c r="K15" s="1245" t="s">
        <v>724</v>
      </c>
      <c r="L15" s="1218"/>
      <c r="M15" s="1218"/>
      <c r="N15" s="1218"/>
      <c r="O15" s="1218"/>
      <c r="P15" s="1218"/>
      <c r="Q15" s="1227"/>
      <c r="R15" s="1218"/>
      <c r="S15" s="1218"/>
    </row>
    <row r="16" spans="1:19" s="34" customFormat="1">
      <c r="A16" s="1218"/>
      <c r="B16" s="1218"/>
      <c r="C16" s="1218"/>
      <c r="D16" s="1218"/>
      <c r="E16" s="1218"/>
      <c r="F16" s="1218"/>
      <c r="G16" s="1218"/>
      <c r="H16" s="1218"/>
      <c r="I16" s="1218"/>
      <c r="J16" s="1218"/>
      <c r="K16" s="1218"/>
      <c r="L16" s="1218"/>
      <c r="M16" s="1218"/>
      <c r="N16" s="1218"/>
      <c r="O16" s="1218"/>
      <c r="P16" s="1218"/>
      <c r="Q16" s="1227"/>
      <c r="R16" s="1218"/>
      <c r="S16" s="1218"/>
    </row>
    <row r="17" spans="1:19" s="34" customFormat="1">
      <c r="A17" s="1218"/>
      <c r="B17" s="1218"/>
      <c r="C17" s="1218"/>
      <c r="D17" s="1218"/>
      <c r="E17" s="1218"/>
      <c r="F17" s="1218"/>
      <c r="G17" s="1218"/>
      <c r="H17" s="1218"/>
      <c r="I17" s="1218"/>
      <c r="J17" s="1218"/>
      <c r="K17" s="1218"/>
      <c r="L17" s="1218"/>
      <c r="M17" s="1218"/>
      <c r="N17" s="1218"/>
      <c r="O17" s="1218"/>
      <c r="P17" s="1218"/>
      <c r="Q17" s="1227"/>
      <c r="R17" s="1218"/>
      <c r="S17" s="1218"/>
    </row>
    <row r="18" spans="1:19" s="34" customFormat="1">
      <c r="A18" s="1218"/>
      <c r="B18" s="1218"/>
      <c r="C18" s="1218"/>
      <c r="D18" s="1218"/>
      <c r="E18" s="1218"/>
      <c r="F18" s="1218"/>
      <c r="G18" s="1218"/>
      <c r="H18" s="1218"/>
      <c r="I18" s="1218"/>
      <c r="J18" s="1218"/>
      <c r="K18" s="1218"/>
      <c r="L18" s="1218"/>
      <c r="M18" s="1218"/>
      <c r="N18" s="1218"/>
      <c r="O18" s="1218"/>
      <c r="P18" s="1218"/>
      <c r="Q18" s="1227"/>
      <c r="R18" s="1218"/>
      <c r="S18" s="1218"/>
    </row>
    <row r="19" spans="1:19" s="34" customFormat="1">
      <c r="A19" s="1218"/>
      <c r="B19" s="1218"/>
      <c r="C19" s="1218"/>
      <c r="D19" s="1218"/>
      <c r="E19" s="1218"/>
      <c r="F19" s="1218"/>
      <c r="G19" s="1218"/>
      <c r="H19" s="1218"/>
      <c r="I19" s="1218"/>
      <c r="J19" s="1218"/>
      <c r="K19" s="1218"/>
      <c r="L19" s="1218"/>
      <c r="M19" s="1218"/>
      <c r="N19" s="1218"/>
      <c r="O19" s="1218"/>
      <c r="P19" s="1218"/>
      <c r="Q19" s="1227"/>
      <c r="R19" s="1218"/>
      <c r="S19" s="1218"/>
    </row>
    <row r="20" spans="1:19" s="34" customFormat="1">
      <c r="A20" s="1218"/>
      <c r="B20" s="1218"/>
      <c r="C20" s="1218"/>
      <c r="D20" s="1218"/>
      <c r="E20" s="1218"/>
      <c r="F20" s="1218"/>
      <c r="G20" s="1218"/>
      <c r="H20" s="1218"/>
      <c r="I20" s="1218"/>
      <c r="J20" s="1218"/>
      <c r="K20" s="1218"/>
      <c r="L20" s="1218"/>
      <c r="M20" s="1218"/>
      <c r="N20" s="1218"/>
      <c r="O20" s="1218"/>
      <c r="P20" s="1218"/>
      <c r="Q20" s="1227"/>
      <c r="R20" s="1218"/>
      <c r="S20" s="1218"/>
    </row>
    <row r="21" spans="1:19" s="34" customFormat="1">
      <c r="A21" s="1218"/>
      <c r="B21" s="1218"/>
      <c r="C21" s="1218"/>
      <c r="D21" s="1218"/>
      <c r="E21" s="1218"/>
      <c r="F21" s="1218"/>
      <c r="G21" s="1218"/>
      <c r="H21" s="1218"/>
      <c r="I21" s="1218"/>
      <c r="J21" s="1218"/>
      <c r="K21" s="1218"/>
      <c r="L21" s="1218"/>
      <c r="M21" s="1218"/>
      <c r="N21" s="1218"/>
      <c r="O21" s="1218"/>
      <c r="P21" s="1218"/>
      <c r="Q21" s="1227"/>
      <c r="R21" s="1218"/>
      <c r="S21" s="1218"/>
    </row>
    <row r="22" spans="1:19" s="34" customFormat="1">
      <c r="A22" s="1218"/>
      <c r="B22" s="1218"/>
      <c r="C22" s="1218"/>
      <c r="D22" s="1218"/>
      <c r="E22" s="1218"/>
      <c r="F22" s="1218"/>
      <c r="G22" s="1218"/>
      <c r="H22" s="1218"/>
      <c r="I22" s="1218"/>
      <c r="J22" s="1218"/>
      <c r="K22" s="1218"/>
      <c r="L22" s="1218"/>
      <c r="M22" s="1218"/>
      <c r="N22" s="1218"/>
      <c r="O22" s="1218"/>
      <c r="P22" s="1218"/>
      <c r="Q22" s="1227"/>
      <c r="R22" s="1218"/>
      <c r="S22" s="1218"/>
    </row>
    <row r="23" spans="1:19" s="34" customFormat="1">
      <c r="A23" s="1218"/>
      <c r="B23" s="1218"/>
      <c r="C23" s="1218"/>
      <c r="D23" s="1218"/>
      <c r="E23" s="1218"/>
      <c r="F23" s="1218"/>
      <c r="G23" s="1218"/>
      <c r="H23" s="1218"/>
      <c r="I23" s="1218"/>
      <c r="J23" s="1218"/>
      <c r="K23" s="1218"/>
      <c r="L23" s="1218"/>
      <c r="M23" s="1218"/>
      <c r="N23" s="1218"/>
      <c r="O23" s="1218"/>
      <c r="P23" s="1218"/>
      <c r="Q23" s="1227"/>
      <c r="R23" s="1218"/>
      <c r="S23" s="1218"/>
    </row>
    <row r="24" spans="1:19" s="34" customFormat="1" ht="11.1" customHeight="1">
      <c r="A24" s="1218"/>
      <c r="B24" s="1218"/>
      <c r="C24" s="1218"/>
      <c r="D24" s="1218"/>
      <c r="E24" s="1218"/>
      <c r="F24" s="1218"/>
      <c r="G24" s="1218"/>
      <c r="H24" s="1218"/>
      <c r="I24" s="1218"/>
      <c r="J24" s="1218"/>
      <c r="K24" s="1218"/>
      <c r="L24" s="1218"/>
      <c r="M24" s="1218"/>
      <c r="N24" s="1218"/>
      <c r="O24" s="1218"/>
      <c r="P24" s="1218"/>
      <c r="Q24" s="1227"/>
      <c r="R24" s="1218"/>
      <c r="S24" s="1218"/>
    </row>
    <row r="25" spans="1:19" s="34" customFormat="1" ht="27.95" customHeight="1">
      <c r="A25" s="1219"/>
      <c r="B25" s="1219"/>
      <c r="C25" s="1219"/>
      <c r="D25" s="1219"/>
      <c r="E25" s="1219"/>
      <c r="F25" s="1219"/>
      <c r="G25" s="1219"/>
      <c r="H25" s="1219"/>
      <c r="I25" s="1219"/>
      <c r="J25" s="1219"/>
      <c r="K25" s="1219"/>
      <c r="L25" s="1219"/>
      <c r="M25" s="1219"/>
      <c r="N25" s="1219"/>
      <c r="O25" s="1219"/>
      <c r="P25" s="1219"/>
      <c r="Q25" s="1230"/>
      <c r="R25" s="1219"/>
      <c r="S25" s="1219"/>
    </row>
    <row r="26" spans="1:19" s="34" customFormat="1" ht="113.45" customHeight="1">
      <c r="A26" s="1249">
        <v>3</v>
      </c>
      <c r="B26" s="1244">
        <v>1</v>
      </c>
      <c r="C26" s="1244">
        <v>4</v>
      </c>
      <c r="D26" s="1251">
        <v>2</v>
      </c>
      <c r="E26" s="1247" t="s">
        <v>1615</v>
      </c>
      <c r="F26" s="1244" t="s">
        <v>1616</v>
      </c>
      <c r="G26" s="1244" t="s">
        <v>1617</v>
      </c>
      <c r="H26" s="1244" t="s">
        <v>43</v>
      </c>
      <c r="I26" s="477" t="s">
        <v>44</v>
      </c>
      <c r="J26" s="477">
        <v>1</v>
      </c>
      <c r="K26" s="477" t="s">
        <v>57</v>
      </c>
      <c r="L26" s="1244" t="s">
        <v>1618</v>
      </c>
      <c r="M26" s="1244" t="s">
        <v>56</v>
      </c>
      <c r="N26" s="1244"/>
      <c r="O26" s="1246">
        <v>25000</v>
      </c>
      <c r="P26" s="1246"/>
      <c r="Q26" s="1243">
        <v>25000</v>
      </c>
      <c r="R26" s="1244"/>
      <c r="S26" s="1244" t="s">
        <v>1608</v>
      </c>
    </row>
    <row r="27" spans="1:19" s="34" customFormat="1" ht="113.45" customHeight="1">
      <c r="A27" s="1249"/>
      <c r="B27" s="1244"/>
      <c r="C27" s="1244"/>
      <c r="D27" s="1251"/>
      <c r="E27" s="1247"/>
      <c r="F27" s="1244"/>
      <c r="G27" s="1244"/>
      <c r="H27" s="1244"/>
      <c r="I27" s="477" t="s">
        <v>72</v>
      </c>
      <c r="J27" s="477">
        <v>80</v>
      </c>
      <c r="K27" s="477" t="s">
        <v>45</v>
      </c>
      <c r="L27" s="1244"/>
      <c r="M27" s="1244"/>
      <c r="N27" s="1244"/>
      <c r="O27" s="1246"/>
      <c r="P27" s="1246"/>
      <c r="Q27" s="1243"/>
      <c r="R27" s="1244"/>
      <c r="S27" s="1244"/>
    </row>
    <row r="28" spans="1:19" s="34" customFormat="1" ht="113.45" customHeight="1">
      <c r="A28" s="1250"/>
      <c r="B28" s="1219"/>
      <c r="C28" s="1219"/>
      <c r="D28" s="1212"/>
      <c r="E28" s="1219"/>
      <c r="F28" s="1219"/>
      <c r="G28" s="1219"/>
      <c r="H28" s="1219"/>
      <c r="I28" s="477" t="s">
        <v>240</v>
      </c>
      <c r="J28" s="477">
        <v>5</v>
      </c>
      <c r="K28" s="477" t="s">
        <v>45</v>
      </c>
      <c r="L28" s="1219"/>
      <c r="M28" s="1219"/>
      <c r="N28" s="1219"/>
      <c r="O28" s="1219"/>
      <c r="P28" s="1219"/>
      <c r="Q28" s="1230"/>
      <c r="R28" s="1219"/>
      <c r="S28" s="1219"/>
    </row>
    <row r="29" spans="1:19" s="34" customFormat="1" ht="82.5" customHeight="1">
      <c r="A29" s="1244">
        <v>4</v>
      </c>
      <c r="B29" s="1244">
        <v>1</v>
      </c>
      <c r="C29" s="1244">
        <v>4</v>
      </c>
      <c r="D29" s="1244">
        <v>5</v>
      </c>
      <c r="E29" s="1247" t="s">
        <v>1619</v>
      </c>
      <c r="F29" s="1244" t="s">
        <v>1620</v>
      </c>
      <c r="G29" s="1244" t="s">
        <v>1621</v>
      </c>
      <c r="H29" s="1244" t="s">
        <v>1622</v>
      </c>
      <c r="I29" s="478" t="s">
        <v>1623</v>
      </c>
      <c r="J29" s="477">
        <v>1</v>
      </c>
      <c r="K29" s="477" t="s">
        <v>57</v>
      </c>
      <c r="L29" s="1244" t="s">
        <v>1624</v>
      </c>
      <c r="M29" s="1244" t="s">
        <v>344</v>
      </c>
      <c r="N29" s="1244"/>
      <c r="O29" s="1246" t="s">
        <v>1625</v>
      </c>
      <c r="P29" s="1248"/>
      <c r="Q29" s="1243">
        <v>10000</v>
      </c>
      <c r="R29" s="1244"/>
      <c r="S29" s="1244" t="s">
        <v>1626</v>
      </c>
    </row>
    <row r="30" spans="1:19" s="34" customFormat="1" ht="158.1" customHeight="1">
      <c r="A30" s="1219"/>
      <c r="B30" s="1219"/>
      <c r="C30" s="1219"/>
      <c r="D30" s="1219"/>
      <c r="E30" s="1219"/>
      <c r="F30" s="1219"/>
      <c r="G30" s="1219"/>
      <c r="H30" s="1219"/>
      <c r="I30" s="480" t="s">
        <v>72</v>
      </c>
      <c r="J30" s="477">
        <v>100</v>
      </c>
      <c r="K30" s="477" t="s">
        <v>45</v>
      </c>
      <c r="L30" s="1219"/>
      <c r="M30" s="1219"/>
      <c r="N30" s="1219"/>
      <c r="O30" s="1219"/>
      <c r="P30" s="1219"/>
      <c r="Q30" s="1230"/>
      <c r="R30" s="1219"/>
      <c r="S30" s="1219"/>
    </row>
    <row r="31" spans="1:19" s="34" customFormat="1" ht="72.75" customHeight="1">
      <c r="A31" s="1244">
        <v>5</v>
      </c>
      <c r="B31" s="1244">
        <v>1</v>
      </c>
      <c r="C31" s="1244">
        <v>4</v>
      </c>
      <c r="D31" s="1244">
        <v>2</v>
      </c>
      <c r="E31" s="1247" t="s">
        <v>1627</v>
      </c>
      <c r="F31" s="1244" t="s">
        <v>1628</v>
      </c>
      <c r="G31" s="1244" t="s">
        <v>1629</v>
      </c>
      <c r="H31" s="477" t="s">
        <v>1630</v>
      </c>
      <c r="I31" s="477" t="s">
        <v>1631</v>
      </c>
      <c r="J31" s="477">
        <v>3</v>
      </c>
      <c r="K31" s="477" t="s">
        <v>39</v>
      </c>
      <c r="L31" s="1244" t="s">
        <v>1632</v>
      </c>
      <c r="M31" s="1244" t="s">
        <v>41</v>
      </c>
      <c r="N31" s="1245"/>
      <c r="O31" s="1246">
        <v>76500</v>
      </c>
      <c r="P31" s="1246"/>
      <c r="Q31" s="1243">
        <v>76500</v>
      </c>
      <c r="R31" s="1244"/>
      <c r="S31" s="1244" t="s">
        <v>1608</v>
      </c>
    </row>
    <row r="32" spans="1:19" s="34" customFormat="1" ht="72.75" customHeight="1">
      <c r="A32" s="1218"/>
      <c r="B32" s="1218"/>
      <c r="C32" s="1218"/>
      <c r="D32" s="1218"/>
      <c r="E32" s="1218"/>
      <c r="F32" s="1218"/>
      <c r="G32" s="1218"/>
      <c r="H32" s="1244" t="s">
        <v>421</v>
      </c>
      <c r="I32" s="477" t="s">
        <v>44</v>
      </c>
      <c r="J32" s="477">
        <v>2</v>
      </c>
      <c r="K32" s="477" t="s">
        <v>39</v>
      </c>
      <c r="L32" s="1218"/>
      <c r="M32" s="1218"/>
      <c r="N32" s="1218"/>
      <c r="O32" s="1218"/>
      <c r="P32" s="1218"/>
      <c r="Q32" s="1227"/>
      <c r="R32" s="1218"/>
      <c r="S32" s="1218"/>
    </row>
    <row r="33" spans="1:19" s="34" customFormat="1" ht="72.75" customHeight="1">
      <c r="A33" s="1218"/>
      <c r="B33" s="1218"/>
      <c r="C33" s="1218"/>
      <c r="D33" s="1218"/>
      <c r="E33" s="1218"/>
      <c r="F33" s="1218"/>
      <c r="G33" s="1218"/>
      <c r="H33" s="1244"/>
      <c r="I33" s="477" t="s">
        <v>72</v>
      </c>
      <c r="J33" s="477">
        <v>15</v>
      </c>
      <c r="K33" s="477" t="s">
        <v>45</v>
      </c>
      <c r="L33" s="1218"/>
      <c r="M33" s="1218"/>
      <c r="N33" s="1218"/>
      <c r="O33" s="1218"/>
      <c r="P33" s="1218"/>
      <c r="Q33" s="1227"/>
      <c r="R33" s="1218"/>
      <c r="S33" s="1218"/>
    </row>
    <row r="34" spans="1:19" s="34" customFormat="1" ht="72.75" customHeight="1">
      <c r="A34" s="1218"/>
      <c r="B34" s="1218"/>
      <c r="C34" s="1218"/>
      <c r="D34" s="1218"/>
      <c r="E34" s="1218"/>
      <c r="F34" s="1218"/>
      <c r="G34" s="1218"/>
      <c r="H34" s="1219"/>
      <c r="I34" s="477" t="s">
        <v>1633</v>
      </c>
      <c r="J34" s="477">
        <v>6</v>
      </c>
      <c r="K34" s="477" t="s">
        <v>45</v>
      </c>
      <c r="L34" s="1218"/>
      <c r="M34" s="1218"/>
      <c r="N34" s="1218"/>
      <c r="O34" s="1218"/>
      <c r="P34" s="1218"/>
      <c r="Q34" s="1227"/>
      <c r="R34" s="1218"/>
      <c r="S34" s="1218"/>
    </row>
    <row r="35" spans="1:19" s="34" customFormat="1" ht="72.75" customHeight="1">
      <c r="A35" s="1218"/>
      <c r="B35" s="1218"/>
      <c r="C35" s="1218"/>
      <c r="D35" s="1218"/>
      <c r="E35" s="1218"/>
      <c r="F35" s="1218"/>
      <c r="G35" s="1218"/>
      <c r="H35" s="1244" t="s">
        <v>1634</v>
      </c>
      <c r="I35" s="477" t="s">
        <v>1635</v>
      </c>
      <c r="J35" s="477">
        <v>1</v>
      </c>
      <c r="K35" s="477" t="s">
        <v>39</v>
      </c>
      <c r="L35" s="1218"/>
      <c r="M35" s="1218"/>
      <c r="N35" s="1218"/>
      <c r="O35" s="1218"/>
      <c r="P35" s="1218"/>
      <c r="Q35" s="1227"/>
      <c r="R35" s="1218"/>
      <c r="S35" s="1218"/>
    </row>
    <row r="36" spans="1:19" s="34" customFormat="1" ht="119.45" customHeight="1">
      <c r="A36" s="1219"/>
      <c r="B36" s="1219"/>
      <c r="C36" s="1219"/>
      <c r="D36" s="1219"/>
      <c r="E36" s="1219"/>
      <c r="F36" s="1219"/>
      <c r="G36" s="1219"/>
      <c r="H36" s="1219"/>
      <c r="I36" s="477" t="s">
        <v>667</v>
      </c>
      <c r="J36" s="477">
        <v>250</v>
      </c>
      <c r="K36" s="477" t="s">
        <v>45</v>
      </c>
      <c r="L36" s="1219"/>
      <c r="M36" s="1219"/>
      <c r="N36" s="1219"/>
      <c r="O36" s="1219"/>
      <c r="P36" s="1219"/>
      <c r="Q36" s="1230"/>
      <c r="R36" s="1219"/>
      <c r="S36" s="1219"/>
    </row>
    <row r="37" spans="1:19" s="34" customFormat="1" ht="74.099999999999994" customHeight="1">
      <c r="A37" s="1224">
        <v>6</v>
      </c>
      <c r="B37" s="1224">
        <v>1</v>
      </c>
      <c r="C37" s="1224">
        <v>4</v>
      </c>
      <c r="D37" s="1224">
        <v>2</v>
      </c>
      <c r="E37" s="1241" t="s">
        <v>1636</v>
      </c>
      <c r="F37" s="1224" t="s">
        <v>1637</v>
      </c>
      <c r="G37" s="1232" t="s">
        <v>1638</v>
      </c>
      <c r="H37" s="1235" t="s">
        <v>43</v>
      </c>
      <c r="I37" s="482" t="s">
        <v>44</v>
      </c>
      <c r="J37" s="482">
        <v>1</v>
      </c>
      <c r="K37" s="482" t="s">
        <v>57</v>
      </c>
      <c r="L37" s="1224" t="s">
        <v>1639</v>
      </c>
      <c r="M37" s="1224" t="s">
        <v>56</v>
      </c>
      <c r="N37" s="1224"/>
      <c r="O37" s="1239">
        <v>65000</v>
      </c>
      <c r="P37" s="1239"/>
      <c r="Q37" s="1225">
        <v>65000</v>
      </c>
      <c r="R37" s="1224"/>
      <c r="S37" s="1220" t="s">
        <v>1608</v>
      </c>
    </row>
    <row r="38" spans="1:19" s="34" customFormat="1" ht="74.099999999999994" customHeight="1">
      <c r="A38" s="1228"/>
      <c r="B38" s="1228"/>
      <c r="C38" s="1228"/>
      <c r="D38" s="1228"/>
      <c r="E38" s="1242"/>
      <c r="F38" s="1228"/>
      <c r="G38" s="1233"/>
      <c r="H38" s="1236"/>
      <c r="I38" s="482" t="s">
        <v>72</v>
      </c>
      <c r="J38" s="482">
        <v>50</v>
      </c>
      <c r="K38" s="482" t="s">
        <v>57</v>
      </c>
      <c r="L38" s="1228"/>
      <c r="M38" s="1228"/>
      <c r="N38" s="1228"/>
      <c r="O38" s="1240"/>
      <c r="P38" s="1240"/>
      <c r="Q38" s="1226"/>
      <c r="R38" s="1228"/>
      <c r="S38" s="1220"/>
    </row>
    <row r="39" spans="1:19" s="34" customFormat="1" ht="74.099999999999994" customHeight="1">
      <c r="A39" s="1228"/>
      <c r="B39" s="1228"/>
      <c r="C39" s="1228"/>
      <c r="D39" s="1228"/>
      <c r="E39" s="1242"/>
      <c r="F39" s="1228"/>
      <c r="G39" s="1233"/>
      <c r="H39" s="1236"/>
      <c r="I39" s="483" t="s">
        <v>240</v>
      </c>
      <c r="J39" s="483">
        <v>8</v>
      </c>
      <c r="K39" s="483" t="s">
        <v>45</v>
      </c>
      <c r="L39" s="1228"/>
      <c r="M39" s="1228"/>
      <c r="N39" s="1228"/>
      <c r="O39" s="1240"/>
      <c r="P39" s="1240"/>
      <c r="Q39" s="1226"/>
      <c r="R39" s="1228"/>
      <c r="S39" s="1220"/>
    </row>
    <row r="40" spans="1:19" s="34" customFormat="1" ht="80.45" customHeight="1">
      <c r="A40" s="1228"/>
      <c r="B40" s="1228"/>
      <c r="C40" s="1228"/>
      <c r="D40" s="1228"/>
      <c r="E40" s="1242"/>
      <c r="F40" s="1228"/>
      <c r="G40" s="1233"/>
      <c r="H40" s="1231" t="s">
        <v>46</v>
      </c>
      <c r="I40" s="484" t="s">
        <v>47</v>
      </c>
      <c r="J40" s="485">
        <v>1</v>
      </c>
      <c r="K40" s="485" t="s">
        <v>57</v>
      </c>
      <c r="L40" s="1237"/>
      <c r="M40" s="1228"/>
      <c r="N40" s="1228"/>
      <c r="O40" s="1240"/>
      <c r="P40" s="1240"/>
      <c r="Q40" s="1226"/>
      <c r="R40" s="1228"/>
      <c r="S40" s="1220"/>
    </row>
    <row r="41" spans="1:19" s="34" customFormat="1" ht="116.45" customHeight="1">
      <c r="A41" s="1218"/>
      <c r="B41" s="1218"/>
      <c r="C41" s="1218"/>
      <c r="D41" s="1218"/>
      <c r="E41" s="1218"/>
      <c r="F41" s="1218"/>
      <c r="G41" s="1234"/>
      <c r="H41" s="1231"/>
      <c r="I41" s="195" t="s">
        <v>72</v>
      </c>
      <c r="J41" s="195">
        <v>50</v>
      </c>
      <c r="K41" s="195" t="s">
        <v>45</v>
      </c>
      <c r="L41" s="1238"/>
      <c r="M41" s="1218"/>
      <c r="N41" s="1218"/>
      <c r="O41" s="1218"/>
      <c r="P41" s="1218"/>
      <c r="Q41" s="1227"/>
      <c r="R41" s="1218"/>
      <c r="S41" s="1218"/>
    </row>
    <row r="42" spans="1:19" s="34" customFormat="1" ht="45.75" customHeight="1">
      <c r="A42" s="1206">
        <v>7</v>
      </c>
      <c r="B42" s="1206">
        <v>1</v>
      </c>
      <c r="C42" s="1206">
        <v>4</v>
      </c>
      <c r="D42" s="1206">
        <v>2</v>
      </c>
      <c r="E42" s="1223" t="s">
        <v>1640</v>
      </c>
      <c r="F42" s="1224" t="s">
        <v>1641</v>
      </c>
      <c r="G42" s="1206" t="s">
        <v>1642</v>
      </c>
      <c r="H42" s="1221" t="s">
        <v>715</v>
      </c>
      <c r="I42" s="484" t="s">
        <v>318</v>
      </c>
      <c r="J42" s="484">
        <v>1</v>
      </c>
      <c r="K42" s="484" t="s">
        <v>57</v>
      </c>
      <c r="L42" s="1206" t="s">
        <v>1643</v>
      </c>
      <c r="M42" s="1206" t="s">
        <v>64</v>
      </c>
      <c r="N42" s="1206"/>
      <c r="O42" s="1222">
        <v>110000</v>
      </c>
      <c r="P42" s="1222"/>
      <c r="Q42" s="1229">
        <v>110000</v>
      </c>
      <c r="R42" s="1206"/>
      <c r="S42" s="1206" t="s">
        <v>1608</v>
      </c>
    </row>
    <row r="43" spans="1:19" s="34" customFormat="1" ht="26.45" customHeight="1">
      <c r="A43" s="1218"/>
      <c r="B43" s="1218"/>
      <c r="C43" s="1218"/>
      <c r="D43" s="1218"/>
      <c r="E43" s="1218"/>
      <c r="F43" s="1218"/>
      <c r="G43" s="1218"/>
      <c r="H43" s="1212"/>
      <c r="I43" s="482" t="s">
        <v>72</v>
      </c>
      <c r="J43" s="482">
        <v>25</v>
      </c>
      <c r="K43" s="482" t="s">
        <v>45</v>
      </c>
      <c r="L43" s="1218"/>
      <c r="M43" s="1218"/>
      <c r="N43" s="1218"/>
      <c r="O43" s="1218"/>
      <c r="P43" s="1218"/>
      <c r="Q43" s="1227"/>
      <c r="R43" s="1218"/>
      <c r="S43" s="1218"/>
    </row>
    <row r="44" spans="1:19" s="34" customFormat="1" ht="30">
      <c r="A44" s="1218"/>
      <c r="B44" s="1218"/>
      <c r="C44" s="1218"/>
      <c r="D44" s="1218"/>
      <c r="E44" s="1218"/>
      <c r="F44" s="1218"/>
      <c r="G44" s="1218"/>
      <c r="H44" s="1220" t="s">
        <v>46</v>
      </c>
      <c r="I44" s="482" t="s">
        <v>47</v>
      </c>
      <c r="J44" s="482">
        <v>1</v>
      </c>
      <c r="K44" s="482" t="s">
        <v>57</v>
      </c>
      <c r="L44" s="1218"/>
      <c r="M44" s="1218"/>
      <c r="N44" s="1218"/>
      <c r="O44" s="1218"/>
      <c r="P44" s="1218"/>
      <c r="Q44" s="1227"/>
      <c r="R44" s="1218"/>
      <c r="S44" s="1218"/>
    </row>
    <row r="45" spans="1:19" s="34" customFormat="1" ht="30">
      <c r="A45" s="1218"/>
      <c r="B45" s="1218"/>
      <c r="C45" s="1218"/>
      <c r="D45" s="1218"/>
      <c r="E45" s="1218"/>
      <c r="F45" s="1218"/>
      <c r="G45" s="1218"/>
      <c r="H45" s="1219"/>
      <c r="I45" s="482" t="s">
        <v>72</v>
      </c>
      <c r="J45" s="482">
        <v>100</v>
      </c>
      <c r="K45" s="482" t="s">
        <v>45</v>
      </c>
      <c r="L45" s="1218"/>
      <c r="M45" s="1218"/>
      <c r="N45" s="1218"/>
      <c r="O45" s="1218"/>
      <c r="P45" s="1218"/>
      <c r="Q45" s="1227"/>
      <c r="R45" s="1218"/>
      <c r="S45" s="1218"/>
    </row>
    <row r="46" spans="1:19" s="34" customFormat="1" ht="30">
      <c r="A46" s="1218"/>
      <c r="B46" s="1218"/>
      <c r="C46" s="1218"/>
      <c r="D46" s="1218"/>
      <c r="E46" s="1218"/>
      <c r="F46" s="1218"/>
      <c r="G46" s="1218"/>
      <c r="H46" s="1220" t="s">
        <v>43</v>
      </c>
      <c r="I46" s="482" t="s">
        <v>44</v>
      </c>
      <c r="J46" s="482">
        <v>1</v>
      </c>
      <c r="K46" s="482" t="s">
        <v>57</v>
      </c>
      <c r="L46" s="1218"/>
      <c r="M46" s="1218"/>
      <c r="N46" s="1218"/>
      <c r="O46" s="1218"/>
      <c r="P46" s="1218"/>
      <c r="Q46" s="1227"/>
      <c r="R46" s="1218"/>
      <c r="S46" s="1218"/>
    </row>
    <row r="47" spans="1:19" s="34" customFormat="1" ht="30">
      <c r="A47" s="1218"/>
      <c r="B47" s="1218"/>
      <c r="C47" s="1218"/>
      <c r="D47" s="1218"/>
      <c r="E47" s="1218"/>
      <c r="F47" s="1218"/>
      <c r="G47" s="1218"/>
      <c r="H47" s="1220"/>
      <c r="I47" s="482" t="s">
        <v>72</v>
      </c>
      <c r="J47" s="482">
        <v>20</v>
      </c>
      <c r="K47" s="482" t="s">
        <v>45</v>
      </c>
      <c r="L47" s="1218"/>
      <c r="M47" s="1218"/>
      <c r="N47" s="1218"/>
      <c r="O47" s="1218"/>
      <c r="P47" s="1218"/>
      <c r="Q47" s="1227"/>
      <c r="R47" s="1218"/>
      <c r="S47" s="1218"/>
    </row>
    <row r="48" spans="1:19" s="34" customFormat="1" ht="45" customHeight="1">
      <c r="A48" s="1218"/>
      <c r="B48" s="1218"/>
      <c r="C48" s="1218"/>
      <c r="D48" s="1218"/>
      <c r="E48" s="1218"/>
      <c r="F48" s="1218"/>
      <c r="G48" s="1218"/>
      <c r="H48" s="1219"/>
      <c r="I48" s="482" t="s">
        <v>240</v>
      </c>
      <c r="J48" s="482">
        <v>3</v>
      </c>
      <c r="K48" s="482" t="s">
        <v>45</v>
      </c>
      <c r="L48" s="1218"/>
      <c r="M48" s="1218"/>
      <c r="N48" s="1218"/>
      <c r="O48" s="1218"/>
      <c r="P48" s="1218"/>
      <c r="Q48" s="1227"/>
      <c r="R48" s="1218"/>
      <c r="S48" s="1218"/>
    </row>
    <row r="49" spans="1:19" s="34" customFormat="1" ht="30">
      <c r="A49" s="1218"/>
      <c r="B49" s="1218"/>
      <c r="C49" s="1218"/>
      <c r="D49" s="1218"/>
      <c r="E49" s="1218"/>
      <c r="F49" s="1218"/>
      <c r="G49" s="1218"/>
      <c r="H49" s="1220" t="s">
        <v>323</v>
      </c>
      <c r="I49" s="482" t="s">
        <v>324</v>
      </c>
      <c r="J49" s="482">
        <v>2</v>
      </c>
      <c r="K49" s="482" t="s">
        <v>57</v>
      </c>
      <c r="L49" s="1218"/>
      <c r="M49" s="1218"/>
      <c r="N49" s="1218"/>
      <c r="O49" s="1218"/>
      <c r="P49" s="1218"/>
      <c r="Q49" s="1227"/>
      <c r="R49" s="1218"/>
      <c r="S49" s="1218"/>
    </row>
    <row r="50" spans="1:19" s="34" customFormat="1" ht="30" customHeight="1">
      <c r="A50" s="1219"/>
      <c r="B50" s="1219"/>
      <c r="C50" s="1219"/>
      <c r="D50" s="1219"/>
      <c r="E50" s="1219"/>
      <c r="F50" s="1219"/>
      <c r="G50" s="1219"/>
      <c r="H50" s="1219"/>
      <c r="I50" s="482" t="s">
        <v>72</v>
      </c>
      <c r="J50" s="482">
        <v>40</v>
      </c>
      <c r="K50" s="482" t="s">
        <v>45</v>
      </c>
      <c r="L50" s="1219"/>
      <c r="M50" s="1219"/>
      <c r="N50" s="1219"/>
      <c r="O50" s="1219"/>
      <c r="P50" s="1219"/>
      <c r="Q50" s="1230"/>
      <c r="R50" s="1219"/>
      <c r="S50" s="1219"/>
    </row>
    <row r="51" spans="1:19" s="34" customFormat="1" ht="96.6" customHeight="1">
      <c r="A51" s="1204">
        <v>8</v>
      </c>
      <c r="B51" s="1204">
        <v>1</v>
      </c>
      <c r="C51" s="1204">
        <v>4</v>
      </c>
      <c r="D51" s="1204">
        <v>2</v>
      </c>
      <c r="E51" s="1217" t="s">
        <v>1644</v>
      </c>
      <c r="F51" s="1206" t="s">
        <v>1645</v>
      </c>
      <c r="G51" s="1206" t="s">
        <v>1646</v>
      </c>
      <c r="H51" s="1204" t="s">
        <v>46</v>
      </c>
      <c r="I51" s="484" t="s">
        <v>47</v>
      </c>
      <c r="J51" s="485">
        <v>1</v>
      </c>
      <c r="K51" s="485" t="s">
        <v>57</v>
      </c>
      <c r="L51" s="1206" t="s">
        <v>1647</v>
      </c>
      <c r="M51" s="1204" t="s">
        <v>41</v>
      </c>
      <c r="N51" s="1204"/>
      <c r="O51" s="1214" t="s">
        <v>1648</v>
      </c>
      <c r="P51" s="1214"/>
      <c r="Q51" s="1215">
        <v>20000</v>
      </c>
      <c r="R51" s="1204"/>
      <c r="S51" s="1206" t="s">
        <v>1608</v>
      </c>
    </row>
    <row r="52" spans="1:19" s="34" customFormat="1" ht="107.1" customHeight="1">
      <c r="A52" s="1205"/>
      <c r="B52" s="1205"/>
      <c r="C52" s="1205"/>
      <c r="D52" s="1205"/>
      <c r="E52" s="1205"/>
      <c r="F52" s="1205"/>
      <c r="G52" s="1205"/>
      <c r="H52" s="1205"/>
      <c r="I52" s="548" t="s">
        <v>72</v>
      </c>
      <c r="J52" s="549">
        <v>80</v>
      </c>
      <c r="K52" s="549" t="s">
        <v>45</v>
      </c>
      <c r="L52" s="1205"/>
      <c r="M52" s="1205"/>
      <c r="N52" s="1205"/>
      <c r="O52" s="1205"/>
      <c r="P52" s="1205"/>
      <c r="Q52" s="1216"/>
      <c r="R52" s="1205"/>
      <c r="S52" s="1205"/>
    </row>
    <row r="53" spans="1:19">
      <c r="A53" s="332"/>
      <c r="B53" s="332"/>
      <c r="C53" s="332"/>
      <c r="D53" s="332"/>
      <c r="E53" s="335"/>
      <c r="F53" s="332"/>
      <c r="G53" s="332"/>
      <c r="H53" s="332"/>
      <c r="I53" s="332"/>
      <c r="J53" s="332"/>
      <c r="K53" s="332"/>
      <c r="L53" s="332"/>
      <c r="M53" s="332"/>
      <c r="N53" s="332"/>
      <c r="O53" s="333"/>
      <c r="P53" s="333"/>
      <c r="Q53" s="333"/>
      <c r="R53" s="332"/>
      <c r="S53" s="332"/>
    </row>
    <row r="54" spans="1:19">
      <c r="A54" s="332"/>
      <c r="B54" s="332"/>
      <c r="C54" s="332"/>
      <c r="D54" s="332"/>
      <c r="E54" s="335"/>
      <c r="F54" s="332"/>
      <c r="G54" s="332"/>
      <c r="H54" s="332"/>
      <c r="I54" s="332"/>
      <c r="J54" s="332"/>
      <c r="K54" s="332"/>
      <c r="L54" s="332"/>
      <c r="M54" s="332"/>
      <c r="N54" s="332"/>
      <c r="O54" s="1207" t="s">
        <v>156</v>
      </c>
      <c r="P54" s="1207"/>
      <c r="Q54" s="1208" t="s">
        <v>30</v>
      </c>
      <c r="R54" s="1209"/>
      <c r="S54" s="1210"/>
    </row>
    <row r="55" spans="1:19">
      <c r="A55" s="332"/>
      <c r="B55" s="332"/>
      <c r="C55" s="332"/>
      <c r="D55" s="332"/>
      <c r="E55" s="335"/>
      <c r="F55" s="332"/>
      <c r="G55" s="332"/>
      <c r="H55" s="332"/>
      <c r="I55" s="332"/>
      <c r="J55" s="332"/>
      <c r="K55" s="332"/>
      <c r="L55" s="332"/>
      <c r="M55" s="332"/>
      <c r="N55" s="332"/>
      <c r="O55" s="1207"/>
      <c r="P55" s="1207"/>
      <c r="Q55" s="1211" t="s">
        <v>31</v>
      </c>
      <c r="R55" s="1213" t="s">
        <v>32</v>
      </c>
      <c r="S55" s="1210"/>
    </row>
    <row r="56" spans="1:19">
      <c r="A56" s="332"/>
      <c r="B56" s="332"/>
      <c r="C56" s="332"/>
      <c r="D56" s="332"/>
      <c r="E56" s="335"/>
      <c r="F56" s="332"/>
      <c r="G56" s="332"/>
      <c r="H56" s="332"/>
      <c r="I56" s="332"/>
      <c r="J56" s="332"/>
      <c r="K56" s="332"/>
      <c r="L56" s="332"/>
      <c r="M56" s="332"/>
      <c r="N56" s="332"/>
      <c r="O56" s="1207"/>
      <c r="P56" s="1207"/>
      <c r="Q56" s="1212"/>
      <c r="R56" s="344">
        <v>2024</v>
      </c>
      <c r="S56" s="344">
        <v>2025</v>
      </c>
    </row>
    <row r="57" spans="1:19" ht="15.75">
      <c r="A57" s="332"/>
      <c r="B57" s="332"/>
      <c r="C57" s="332"/>
      <c r="D57" s="332"/>
      <c r="E57" s="335"/>
      <c r="F57" s="332"/>
      <c r="G57" s="332"/>
      <c r="H57" s="332"/>
      <c r="I57" s="332"/>
      <c r="J57" s="332"/>
      <c r="K57" s="332"/>
      <c r="L57" s="332"/>
      <c r="M57" s="332"/>
      <c r="N57" s="332"/>
      <c r="O57" s="1207"/>
      <c r="P57" s="1207"/>
      <c r="Q57" s="345">
        <v>8</v>
      </c>
      <c r="R57" s="346">
        <f>Q6+Q13+Q26+Q29+Q31+Q37+Q42+Q51</f>
        <v>400000</v>
      </c>
      <c r="S57" s="345">
        <v>0</v>
      </c>
    </row>
    <row r="58" spans="1:19">
      <c r="A58" s="332"/>
      <c r="B58" s="332"/>
      <c r="C58" s="332"/>
      <c r="D58" s="332"/>
      <c r="E58" s="335"/>
      <c r="F58" s="332"/>
      <c r="G58" s="332"/>
      <c r="H58" s="332"/>
      <c r="I58" s="332"/>
      <c r="J58" s="332"/>
      <c r="K58" s="332"/>
      <c r="L58" s="332"/>
      <c r="M58" s="332"/>
      <c r="N58" s="332"/>
      <c r="O58" s="333"/>
      <c r="P58" s="333"/>
      <c r="Q58" s="333"/>
      <c r="R58" s="332"/>
      <c r="S58" s="332"/>
    </row>
    <row r="59" spans="1:19">
      <c r="A59" s="332"/>
      <c r="B59" s="332"/>
      <c r="C59" s="332"/>
      <c r="D59" s="332"/>
      <c r="E59" s="335"/>
      <c r="F59" s="332"/>
      <c r="G59" s="332"/>
      <c r="H59" s="332"/>
      <c r="I59" s="332"/>
      <c r="J59" s="332"/>
      <c r="K59" s="332"/>
      <c r="L59" s="332"/>
      <c r="M59" s="332"/>
      <c r="N59" s="332"/>
      <c r="O59" s="333"/>
      <c r="P59" s="333"/>
      <c r="Q59" s="333"/>
      <c r="R59" s="332"/>
      <c r="S59" s="332"/>
    </row>
    <row r="60" spans="1:19">
      <c r="A60" s="332"/>
      <c r="B60" s="332"/>
      <c r="C60" s="332"/>
      <c r="D60" s="332"/>
      <c r="E60" s="335"/>
      <c r="F60" s="332"/>
      <c r="G60" s="332"/>
      <c r="H60" s="332"/>
      <c r="I60" s="332"/>
      <c r="J60" s="332"/>
      <c r="K60" s="332"/>
      <c r="L60" s="332"/>
      <c r="M60" s="332"/>
      <c r="N60" s="332"/>
      <c r="O60" s="333"/>
      <c r="P60" s="333"/>
      <c r="Q60" s="333"/>
      <c r="R60" s="332"/>
      <c r="S60" s="332"/>
    </row>
    <row r="61" spans="1:19">
      <c r="A61" s="332"/>
      <c r="B61" s="332"/>
      <c r="C61" s="332"/>
      <c r="D61" s="332"/>
      <c r="E61" s="335"/>
      <c r="F61" s="332"/>
      <c r="G61" s="332"/>
      <c r="H61" s="332"/>
      <c r="I61" s="332"/>
      <c r="J61" s="332"/>
      <c r="K61" s="332"/>
      <c r="L61" s="332"/>
      <c r="M61" s="332"/>
      <c r="N61" s="332"/>
      <c r="O61" s="333"/>
      <c r="P61" s="333"/>
      <c r="Q61" s="333"/>
      <c r="R61" s="332"/>
      <c r="S61" s="332"/>
    </row>
    <row r="62" spans="1:19" ht="15.75">
      <c r="A62" s="332"/>
      <c r="B62" s="332"/>
      <c r="C62" s="332"/>
      <c r="D62" s="332"/>
      <c r="E62" s="335"/>
      <c r="F62" s="332"/>
      <c r="G62" s="332"/>
      <c r="H62" s="332"/>
      <c r="I62" s="332"/>
      <c r="J62" s="332"/>
      <c r="K62" s="332"/>
      <c r="L62" s="332"/>
      <c r="M62" s="332"/>
      <c r="N62" s="332"/>
      <c r="O62" s="347"/>
      <c r="P62" s="347"/>
      <c r="Q62" s="347"/>
      <c r="R62" s="348"/>
      <c r="S62" s="348"/>
    </row>
    <row r="63" spans="1:19">
      <c r="A63" s="332"/>
      <c r="B63" s="332"/>
      <c r="C63" s="332"/>
      <c r="D63" s="332"/>
      <c r="E63" s="335"/>
      <c r="F63" s="332"/>
      <c r="G63" s="332"/>
      <c r="H63" s="332"/>
      <c r="I63" s="332"/>
      <c r="J63" s="332"/>
      <c r="K63" s="332"/>
      <c r="L63" s="332"/>
      <c r="M63" s="332"/>
      <c r="N63" s="332"/>
      <c r="O63" s="1203"/>
      <c r="P63" s="552"/>
      <c r="Q63" s="349"/>
    </row>
    <row r="64" spans="1:19">
      <c r="A64" s="332"/>
      <c r="B64" s="332"/>
      <c r="C64" s="332"/>
      <c r="D64" s="332"/>
      <c r="E64" s="335"/>
      <c r="F64" s="332"/>
      <c r="G64" s="332"/>
      <c r="H64" s="332"/>
      <c r="I64" s="332"/>
      <c r="J64" s="332"/>
      <c r="K64" s="332"/>
      <c r="L64" s="332"/>
      <c r="M64" s="332"/>
      <c r="N64" s="332"/>
      <c r="O64" s="552"/>
      <c r="P64" s="552"/>
      <c r="Q64" s="349"/>
    </row>
    <row r="65" spans="1:19">
      <c r="A65" s="332"/>
      <c r="B65" s="332"/>
      <c r="C65" s="332"/>
      <c r="D65" s="332"/>
      <c r="E65" s="335"/>
      <c r="F65" s="332"/>
      <c r="G65" s="332"/>
      <c r="H65" s="332"/>
      <c r="I65" s="332"/>
      <c r="J65" s="332"/>
      <c r="K65" s="332"/>
      <c r="L65" s="332"/>
      <c r="M65" s="332"/>
      <c r="N65" s="332"/>
      <c r="O65" s="552"/>
      <c r="P65" s="552"/>
      <c r="Q65" s="349"/>
    </row>
    <row r="66" spans="1:19" ht="15.75">
      <c r="A66" s="332"/>
      <c r="B66" s="332"/>
      <c r="C66" s="332"/>
      <c r="D66" s="332"/>
      <c r="E66" s="335"/>
      <c r="F66" s="332"/>
      <c r="G66" s="332"/>
      <c r="H66" s="332"/>
      <c r="I66" s="332"/>
      <c r="J66" s="332"/>
      <c r="K66" s="332"/>
      <c r="L66" s="332"/>
      <c r="M66" s="332"/>
      <c r="N66" s="332"/>
      <c r="O66" s="347"/>
      <c r="P66" s="349"/>
      <c r="Q66" s="349"/>
    </row>
    <row r="67" spans="1:19" ht="15.75">
      <c r="A67" s="332"/>
      <c r="B67" s="332"/>
      <c r="C67" s="332"/>
      <c r="D67" s="332"/>
      <c r="E67" s="335"/>
      <c r="F67" s="332"/>
      <c r="G67" s="332"/>
      <c r="H67" s="332"/>
      <c r="I67" s="332"/>
      <c r="J67" s="332"/>
      <c r="K67" s="332"/>
      <c r="L67" s="332"/>
      <c r="M67" s="332"/>
      <c r="N67" s="332"/>
      <c r="O67" s="347"/>
      <c r="P67" s="350"/>
      <c r="Q67" s="347"/>
      <c r="R67" s="348"/>
      <c r="S67" s="348"/>
    </row>
    <row r="68" spans="1:19" ht="15.75">
      <c r="A68" s="332"/>
      <c r="B68" s="332"/>
      <c r="C68" s="332"/>
      <c r="D68" s="332"/>
      <c r="E68" s="335"/>
      <c r="F68" s="332"/>
      <c r="G68" s="332"/>
      <c r="H68" s="332"/>
      <c r="I68" s="332"/>
      <c r="J68" s="332"/>
      <c r="K68" s="332"/>
      <c r="L68" s="332"/>
      <c r="M68" s="332"/>
      <c r="N68" s="332"/>
      <c r="O68" s="347"/>
      <c r="P68" s="347"/>
      <c r="Q68" s="347"/>
      <c r="R68" s="348"/>
      <c r="S68" s="348"/>
    </row>
    <row r="69" spans="1:19">
      <c r="A69" s="332"/>
      <c r="B69" s="332"/>
      <c r="C69" s="332"/>
      <c r="D69" s="332"/>
      <c r="E69" s="335"/>
      <c r="F69" s="332"/>
      <c r="G69" s="332"/>
      <c r="H69" s="332"/>
      <c r="I69" s="332"/>
      <c r="J69" s="332"/>
      <c r="K69" s="332"/>
      <c r="L69" s="332"/>
      <c r="M69" s="332"/>
      <c r="N69" s="332"/>
      <c r="O69" s="333"/>
      <c r="P69" s="333"/>
      <c r="Q69" s="333"/>
      <c r="R69" s="332"/>
      <c r="S69" s="332"/>
    </row>
    <row r="70" spans="1:19">
      <c r="A70" s="332"/>
      <c r="B70" s="332"/>
      <c r="C70" s="332"/>
      <c r="D70" s="332"/>
      <c r="E70" s="335"/>
      <c r="F70" s="332"/>
      <c r="G70" s="332"/>
      <c r="H70" s="332"/>
      <c r="I70" s="332"/>
      <c r="J70" s="332"/>
      <c r="K70" s="332"/>
      <c r="L70" s="332"/>
      <c r="M70" s="332"/>
      <c r="N70" s="332"/>
      <c r="O70" s="333"/>
      <c r="P70" s="333"/>
      <c r="Q70" s="333"/>
      <c r="R70" s="332"/>
      <c r="S70" s="332"/>
    </row>
    <row r="71" spans="1:19">
      <c r="A71" s="332"/>
      <c r="B71" s="332"/>
      <c r="C71" s="332"/>
      <c r="D71" s="332"/>
      <c r="E71" s="335"/>
      <c r="F71" s="332"/>
      <c r="G71" s="332"/>
      <c r="H71" s="332"/>
      <c r="I71" s="332"/>
      <c r="J71" s="332"/>
      <c r="K71" s="332"/>
      <c r="L71" s="332"/>
      <c r="M71" s="332"/>
      <c r="N71" s="332"/>
      <c r="O71" s="333"/>
      <c r="P71" s="333"/>
      <c r="Q71" s="333"/>
      <c r="R71" s="332"/>
      <c r="S71" s="332"/>
    </row>
    <row r="72" spans="1:19">
      <c r="I72" s="106"/>
      <c r="O72" s="349"/>
      <c r="P72" s="349"/>
      <c r="Q72" s="349"/>
    </row>
    <row r="73" spans="1:19">
      <c r="I73" s="106"/>
      <c r="O73" s="349"/>
      <c r="P73" s="349"/>
      <c r="Q73" s="349"/>
    </row>
    <row r="74" spans="1:19">
      <c r="I74" s="106"/>
      <c r="O74" s="349"/>
      <c r="P74" s="349"/>
      <c r="Q74" s="349"/>
    </row>
    <row r="75" spans="1:19">
      <c r="I75" s="106"/>
      <c r="O75" s="349"/>
      <c r="P75" s="349"/>
      <c r="Q75" s="349"/>
    </row>
    <row r="76" spans="1:19">
      <c r="I76" s="106"/>
      <c r="O76" s="349"/>
      <c r="P76" s="349"/>
      <c r="Q76" s="349"/>
    </row>
    <row r="77" spans="1:19">
      <c r="I77" s="106"/>
      <c r="O77" s="349"/>
      <c r="P77" s="349"/>
      <c r="Q77" s="349"/>
    </row>
    <row r="78" spans="1:19">
      <c r="I78" s="106"/>
      <c r="O78" s="349"/>
      <c r="P78" s="349"/>
      <c r="Q78" s="349"/>
    </row>
    <row r="79" spans="1:19">
      <c r="I79" s="106"/>
      <c r="O79" s="349"/>
      <c r="P79" s="349"/>
      <c r="Q79" s="349"/>
    </row>
    <row r="80" spans="1:19">
      <c r="I80" s="106"/>
      <c r="O80" s="349"/>
      <c r="P80" s="349"/>
      <c r="Q80" s="349"/>
    </row>
    <row r="81" spans="9:17">
      <c r="I81" s="106"/>
      <c r="O81" s="349"/>
      <c r="P81" s="349"/>
      <c r="Q81" s="349"/>
    </row>
    <row r="82" spans="9:17">
      <c r="I82" s="106"/>
      <c r="O82" s="349"/>
      <c r="P82" s="349"/>
      <c r="Q82" s="349"/>
    </row>
    <row r="83" spans="9:17">
      <c r="I83" s="106"/>
      <c r="O83" s="349"/>
      <c r="P83" s="349"/>
      <c r="Q83" s="349"/>
    </row>
    <row r="84" spans="9:17">
      <c r="I84" s="106"/>
      <c r="O84" s="349"/>
      <c r="P84" s="349"/>
      <c r="Q84" s="349"/>
    </row>
    <row r="85" spans="9:17">
      <c r="I85" s="106"/>
      <c r="O85" s="349"/>
      <c r="P85" s="349"/>
      <c r="Q85" s="349"/>
    </row>
    <row r="86" spans="9:17">
      <c r="I86" s="106"/>
      <c r="O86" s="349"/>
      <c r="P86" s="349"/>
      <c r="Q86" s="349"/>
    </row>
    <row r="87" spans="9:17">
      <c r="I87" s="106"/>
      <c r="O87" s="349"/>
      <c r="P87" s="349"/>
      <c r="Q87" s="349"/>
    </row>
    <row r="88" spans="9:17">
      <c r="I88" s="106"/>
      <c r="O88" s="349"/>
      <c r="P88" s="349"/>
      <c r="Q88" s="349"/>
    </row>
    <row r="89" spans="9:17">
      <c r="I89" s="106"/>
      <c r="O89" s="349"/>
      <c r="P89" s="349"/>
      <c r="Q89" s="349"/>
    </row>
    <row r="90" spans="9:17">
      <c r="I90" s="106"/>
      <c r="O90" s="349"/>
      <c r="P90" s="349"/>
      <c r="Q90" s="349"/>
    </row>
    <row r="91" spans="9:17">
      <c r="I91" s="106"/>
      <c r="O91" s="349"/>
      <c r="P91" s="349"/>
      <c r="Q91" s="349"/>
    </row>
    <row r="92" spans="9:17">
      <c r="I92" s="106"/>
      <c r="O92" s="349"/>
      <c r="P92" s="349"/>
      <c r="Q92" s="349"/>
    </row>
    <row r="93" spans="9:17">
      <c r="I93" s="106"/>
      <c r="O93" s="349"/>
      <c r="P93" s="349"/>
      <c r="Q93" s="349"/>
    </row>
    <row r="94" spans="9:17">
      <c r="I94" s="106"/>
      <c r="O94" s="349"/>
      <c r="P94" s="349"/>
      <c r="Q94" s="349"/>
    </row>
    <row r="95" spans="9:17">
      <c r="I95" s="106"/>
      <c r="O95" s="349"/>
      <c r="P95" s="349"/>
      <c r="Q95" s="349"/>
    </row>
    <row r="96" spans="9:17">
      <c r="I96" s="106"/>
      <c r="O96" s="349"/>
      <c r="P96" s="349"/>
      <c r="Q96" s="349"/>
    </row>
    <row r="97" spans="9:17">
      <c r="I97" s="106"/>
      <c r="O97" s="349"/>
      <c r="P97" s="349"/>
      <c r="Q97" s="349"/>
    </row>
    <row r="98" spans="9:17">
      <c r="I98" s="106"/>
      <c r="O98" s="349"/>
      <c r="P98" s="349"/>
      <c r="Q98" s="349"/>
    </row>
    <row r="99" spans="9:17">
      <c r="I99" s="106"/>
      <c r="O99" s="349"/>
      <c r="P99" s="349"/>
      <c r="Q99" s="349"/>
    </row>
    <row r="100" spans="9:17">
      <c r="I100" s="106"/>
      <c r="O100" s="349"/>
      <c r="P100" s="349"/>
      <c r="Q100" s="349"/>
    </row>
    <row r="101" spans="9:17">
      <c r="I101" s="106"/>
      <c r="O101" s="349"/>
      <c r="P101" s="349"/>
      <c r="Q101" s="349"/>
    </row>
    <row r="102" spans="9:17">
      <c r="I102" s="106"/>
      <c r="O102" s="349"/>
      <c r="P102" s="349"/>
      <c r="Q102" s="349"/>
    </row>
    <row r="103" spans="9:17">
      <c r="I103" s="106"/>
      <c r="O103" s="349"/>
      <c r="P103" s="349"/>
      <c r="Q103" s="349"/>
    </row>
    <row r="104" spans="9:17">
      <c r="I104" s="106"/>
      <c r="O104" s="349"/>
      <c r="P104" s="349"/>
      <c r="Q104" s="349"/>
    </row>
    <row r="105" spans="9:17">
      <c r="I105" s="106"/>
      <c r="O105" s="349"/>
      <c r="P105" s="349"/>
      <c r="Q105" s="349"/>
    </row>
    <row r="106" spans="9:17">
      <c r="I106" s="106"/>
      <c r="O106" s="349"/>
      <c r="P106" s="349"/>
      <c r="Q106" s="349"/>
    </row>
    <row r="107" spans="9:17">
      <c r="I107" s="106"/>
      <c r="O107" s="349"/>
      <c r="P107" s="349"/>
      <c r="Q107" s="349"/>
    </row>
    <row r="108" spans="9:17">
      <c r="I108" s="106"/>
      <c r="O108" s="349"/>
      <c r="P108" s="349"/>
      <c r="Q108" s="349"/>
    </row>
    <row r="109" spans="9:17">
      <c r="I109" s="106"/>
      <c r="O109" s="349"/>
      <c r="P109" s="349"/>
      <c r="Q109" s="349"/>
    </row>
    <row r="110" spans="9:17">
      <c r="I110" s="106"/>
      <c r="O110" s="349"/>
      <c r="P110" s="349"/>
      <c r="Q110" s="349"/>
    </row>
    <row r="111" spans="9:17">
      <c r="I111" s="106"/>
      <c r="O111" s="349"/>
      <c r="P111" s="349"/>
      <c r="Q111" s="349"/>
    </row>
    <row r="112" spans="9:17">
      <c r="I112" s="106"/>
      <c r="O112" s="349"/>
      <c r="P112" s="349"/>
      <c r="Q112" s="349"/>
    </row>
    <row r="113" spans="9:17">
      <c r="I113" s="106"/>
      <c r="O113" s="349"/>
      <c r="P113" s="349"/>
      <c r="Q113" s="349"/>
    </row>
    <row r="114" spans="9:17">
      <c r="I114" s="106"/>
      <c r="O114" s="349"/>
      <c r="P114" s="349"/>
      <c r="Q114" s="349"/>
    </row>
    <row r="115" spans="9:17">
      <c r="I115" s="106"/>
      <c r="O115" s="349"/>
      <c r="P115" s="349"/>
      <c r="Q115" s="349"/>
    </row>
    <row r="116" spans="9:17">
      <c r="I116" s="106"/>
      <c r="O116" s="349"/>
      <c r="P116" s="349"/>
      <c r="Q116" s="349"/>
    </row>
    <row r="117" spans="9:17">
      <c r="I117" s="106"/>
      <c r="O117" s="349"/>
      <c r="P117" s="349"/>
      <c r="Q117" s="349"/>
    </row>
    <row r="118" spans="9:17">
      <c r="I118" s="106"/>
      <c r="O118" s="349"/>
      <c r="P118" s="349"/>
      <c r="Q118" s="349"/>
    </row>
    <row r="119" spans="9:17">
      <c r="I119" s="106"/>
      <c r="O119" s="349"/>
      <c r="P119" s="349"/>
      <c r="Q119" s="349"/>
    </row>
    <row r="120" spans="9:17">
      <c r="I120" s="106"/>
      <c r="O120" s="349"/>
      <c r="P120" s="349"/>
      <c r="Q120" s="349"/>
    </row>
    <row r="121" spans="9:17">
      <c r="I121" s="106"/>
      <c r="O121" s="349"/>
      <c r="P121" s="349"/>
      <c r="Q121" s="349"/>
    </row>
    <row r="122" spans="9:17">
      <c r="I122" s="106"/>
      <c r="O122" s="349"/>
      <c r="P122" s="349"/>
      <c r="Q122" s="349"/>
    </row>
    <row r="123" spans="9:17">
      <c r="I123" s="106"/>
      <c r="O123" s="349"/>
      <c r="P123" s="349"/>
      <c r="Q123" s="349"/>
    </row>
    <row r="124" spans="9:17">
      <c r="I124" s="106"/>
      <c r="O124" s="349"/>
      <c r="P124" s="349"/>
      <c r="Q124" s="349"/>
    </row>
    <row r="125" spans="9:17">
      <c r="I125" s="106"/>
      <c r="O125" s="349"/>
      <c r="P125" s="349"/>
      <c r="Q125" s="349"/>
    </row>
    <row r="126" spans="9:17">
      <c r="I126" s="106"/>
      <c r="O126" s="349"/>
      <c r="P126" s="349"/>
      <c r="Q126" s="349"/>
    </row>
    <row r="127" spans="9:17">
      <c r="I127" s="106"/>
      <c r="O127" s="349"/>
      <c r="P127" s="349"/>
      <c r="Q127" s="349"/>
    </row>
    <row r="128" spans="9:17">
      <c r="I128" s="106"/>
      <c r="O128" s="349"/>
      <c r="P128" s="349"/>
      <c r="Q128" s="349"/>
    </row>
    <row r="129" spans="9:17">
      <c r="I129" s="106"/>
      <c r="O129" s="349"/>
      <c r="P129" s="349"/>
      <c r="Q129" s="349"/>
    </row>
    <row r="130" spans="9:17">
      <c r="I130" s="106"/>
      <c r="O130" s="349"/>
      <c r="P130" s="349"/>
      <c r="Q130" s="349"/>
    </row>
    <row r="131" spans="9:17">
      <c r="I131" s="106"/>
      <c r="O131" s="349"/>
      <c r="P131" s="349"/>
      <c r="Q131" s="349"/>
    </row>
    <row r="132" spans="9:17">
      <c r="I132" s="106"/>
      <c r="O132" s="349"/>
      <c r="P132" s="349"/>
      <c r="Q132" s="349"/>
    </row>
    <row r="133" spans="9:17">
      <c r="I133" s="106"/>
      <c r="O133" s="349"/>
      <c r="P133" s="349"/>
      <c r="Q133" s="349"/>
    </row>
    <row r="134" spans="9:17">
      <c r="I134" s="106"/>
      <c r="O134" s="349"/>
      <c r="P134" s="349"/>
      <c r="Q134" s="349"/>
    </row>
    <row r="135" spans="9:17">
      <c r="I135" s="106"/>
      <c r="O135" s="349"/>
      <c r="P135" s="349"/>
      <c r="Q135" s="349"/>
    </row>
    <row r="136" spans="9:17">
      <c r="I136" s="106"/>
      <c r="O136" s="349"/>
      <c r="P136" s="349"/>
      <c r="Q136" s="349"/>
    </row>
    <row r="137" spans="9:17">
      <c r="I137" s="106"/>
      <c r="O137" s="349"/>
      <c r="P137" s="349"/>
      <c r="Q137" s="349"/>
    </row>
    <row r="138" spans="9:17">
      <c r="I138" s="106"/>
      <c r="O138" s="349"/>
      <c r="P138" s="349"/>
      <c r="Q138" s="349"/>
    </row>
    <row r="139" spans="9:17">
      <c r="I139" s="106"/>
      <c r="O139" s="349"/>
      <c r="P139" s="349"/>
      <c r="Q139" s="349"/>
    </row>
    <row r="140" spans="9:17">
      <c r="I140" s="106"/>
      <c r="O140" s="349"/>
      <c r="P140" s="349"/>
      <c r="Q140" s="349"/>
    </row>
    <row r="141" spans="9:17">
      <c r="I141" s="106"/>
      <c r="O141" s="349"/>
      <c r="P141" s="349"/>
      <c r="Q141" s="349"/>
    </row>
    <row r="142" spans="9:17">
      <c r="I142" s="106"/>
      <c r="O142" s="349"/>
      <c r="P142" s="349"/>
      <c r="Q142" s="349"/>
    </row>
    <row r="143" spans="9:17">
      <c r="I143" s="106"/>
      <c r="O143" s="349"/>
      <c r="P143" s="349"/>
      <c r="Q143" s="349"/>
    </row>
    <row r="144" spans="9:17">
      <c r="I144" s="106"/>
      <c r="O144" s="349"/>
      <c r="P144" s="349"/>
      <c r="Q144" s="349"/>
    </row>
    <row r="145" spans="9:17">
      <c r="I145" s="106"/>
      <c r="O145" s="349"/>
      <c r="P145" s="349"/>
      <c r="Q145" s="349"/>
    </row>
    <row r="146" spans="9:17">
      <c r="I146" s="106"/>
      <c r="O146" s="349"/>
      <c r="P146" s="349"/>
      <c r="Q146" s="349"/>
    </row>
    <row r="147" spans="9:17">
      <c r="I147" s="106"/>
      <c r="O147" s="349"/>
      <c r="P147" s="349"/>
      <c r="Q147" s="349"/>
    </row>
    <row r="148" spans="9:17">
      <c r="I148" s="106"/>
      <c r="O148" s="349"/>
      <c r="P148" s="349"/>
      <c r="Q148" s="349"/>
    </row>
    <row r="149" spans="9:17">
      <c r="I149" s="106"/>
      <c r="O149" s="349"/>
      <c r="P149" s="349"/>
      <c r="Q149" s="349"/>
    </row>
    <row r="150" spans="9:17">
      <c r="I150" s="106"/>
      <c r="O150" s="349"/>
      <c r="P150" s="349"/>
      <c r="Q150" s="349"/>
    </row>
    <row r="151" spans="9:17">
      <c r="I151" s="106"/>
      <c r="O151" s="349"/>
      <c r="P151" s="349"/>
      <c r="Q151" s="349"/>
    </row>
    <row r="152" spans="9:17">
      <c r="I152" s="106"/>
      <c r="O152" s="349"/>
      <c r="P152" s="349"/>
      <c r="Q152" s="349"/>
    </row>
    <row r="153" spans="9:17">
      <c r="I153" s="106"/>
      <c r="O153" s="349"/>
      <c r="P153" s="349"/>
      <c r="Q153" s="349"/>
    </row>
    <row r="154" spans="9:17">
      <c r="I154" s="106"/>
      <c r="O154" s="349"/>
      <c r="P154" s="349"/>
      <c r="Q154" s="349"/>
    </row>
    <row r="155" spans="9:17">
      <c r="I155" s="106"/>
      <c r="O155" s="349"/>
      <c r="P155" s="349"/>
      <c r="Q155" s="349"/>
    </row>
    <row r="156" spans="9:17">
      <c r="I156" s="106"/>
      <c r="O156" s="349"/>
      <c r="P156" s="349"/>
      <c r="Q156" s="349"/>
    </row>
    <row r="157" spans="9:17">
      <c r="I157" s="106"/>
      <c r="O157" s="349"/>
      <c r="P157" s="349"/>
      <c r="Q157" s="349"/>
    </row>
    <row r="158" spans="9:17">
      <c r="I158" s="106"/>
      <c r="O158" s="349"/>
      <c r="P158" s="349"/>
      <c r="Q158" s="349"/>
    </row>
    <row r="159" spans="9:17">
      <c r="I159" s="106"/>
      <c r="O159" s="349"/>
      <c r="P159" s="349"/>
      <c r="Q159" s="349"/>
    </row>
    <row r="160" spans="9:17">
      <c r="I160" s="106"/>
      <c r="O160" s="349"/>
      <c r="P160" s="349"/>
      <c r="Q160" s="349"/>
    </row>
    <row r="161" spans="9:17">
      <c r="I161" s="106"/>
      <c r="O161" s="349"/>
      <c r="P161" s="349"/>
      <c r="Q161" s="349"/>
    </row>
    <row r="162" spans="9:17">
      <c r="I162" s="106"/>
      <c r="O162" s="349"/>
      <c r="P162" s="349"/>
      <c r="Q162" s="349"/>
    </row>
    <row r="163" spans="9:17">
      <c r="I163" s="106"/>
      <c r="O163" s="349"/>
      <c r="P163" s="349"/>
      <c r="Q163" s="349"/>
    </row>
    <row r="164" spans="9:17">
      <c r="I164" s="106"/>
      <c r="O164" s="349"/>
      <c r="P164" s="349"/>
      <c r="Q164" s="349"/>
    </row>
    <row r="165" spans="9:17">
      <c r="I165" s="106"/>
      <c r="O165" s="349"/>
      <c r="P165" s="349"/>
      <c r="Q165" s="349"/>
    </row>
    <row r="166" spans="9:17">
      <c r="I166" s="106"/>
      <c r="O166" s="349"/>
      <c r="P166" s="349"/>
      <c r="Q166" s="349"/>
    </row>
    <row r="167" spans="9:17">
      <c r="I167" s="106"/>
      <c r="O167" s="349"/>
      <c r="P167" s="349"/>
      <c r="Q167" s="349"/>
    </row>
    <row r="168" spans="9:17">
      <c r="I168" s="106"/>
      <c r="O168" s="349"/>
      <c r="P168" s="349"/>
      <c r="Q168" s="349"/>
    </row>
    <row r="169" spans="9:17">
      <c r="I169" s="106"/>
      <c r="O169" s="349"/>
      <c r="P169" s="349"/>
      <c r="Q169" s="349"/>
    </row>
    <row r="170" spans="9:17">
      <c r="I170" s="106"/>
      <c r="O170" s="349"/>
      <c r="P170" s="349"/>
      <c r="Q170" s="349"/>
    </row>
    <row r="171" spans="9:17">
      <c r="I171" s="106"/>
      <c r="O171" s="349"/>
      <c r="P171" s="349"/>
      <c r="Q171" s="349"/>
    </row>
    <row r="172" spans="9:17">
      <c r="I172" s="106"/>
      <c r="O172" s="349"/>
      <c r="P172" s="349"/>
      <c r="Q172" s="349"/>
    </row>
    <row r="173" spans="9:17">
      <c r="I173" s="106"/>
      <c r="O173" s="349"/>
      <c r="P173" s="349"/>
      <c r="Q173" s="349"/>
    </row>
    <row r="174" spans="9:17">
      <c r="I174" s="106"/>
      <c r="O174" s="349"/>
      <c r="P174" s="349"/>
      <c r="Q174" s="349"/>
    </row>
    <row r="175" spans="9:17">
      <c r="I175" s="106"/>
      <c r="O175" s="349"/>
      <c r="P175" s="349"/>
      <c r="Q175" s="349"/>
    </row>
    <row r="176" spans="9:17">
      <c r="I176" s="106"/>
      <c r="O176" s="349"/>
      <c r="P176" s="349"/>
      <c r="Q176" s="349"/>
    </row>
    <row r="177" spans="9:17">
      <c r="I177" s="106"/>
      <c r="O177" s="349"/>
      <c r="P177" s="349"/>
      <c r="Q177" s="349"/>
    </row>
    <row r="178" spans="9:17">
      <c r="I178" s="106"/>
      <c r="O178" s="349"/>
      <c r="P178" s="349"/>
      <c r="Q178" s="349"/>
    </row>
    <row r="179" spans="9:17">
      <c r="I179" s="106"/>
      <c r="O179" s="349"/>
      <c r="P179" s="349"/>
      <c r="Q179" s="349"/>
    </row>
    <row r="180" spans="9:17">
      <c r="I180" s="106"/>
      <c r="O180" s="349"/>
      <c r="P180" s="349"/>
      <c r="Q180" s="349"/>
    </row>
    <row r="181" spans="9:17">
      <c r="I181" s="106"/>
      <c r="O181" s="349"/>
      <c r="P181" s="349"/>
      <c r="Q181" s="349"/>
    </row>
    <row r="182" spans="9:17">
      <c r="I182" s="106"/>
      <c r="O182" s="349"/>
      <c r="P182" s="349"/>
      <c r="Q182" s="349"/>
    </row>
    <row r="183" spans="9:17">
      <c r="I183" s="106"/>
      <c r="O183" s="349"/>
      <c r="P183" s="349"/>
      <c r="Q183" s="349"/>
    </row>
    <row r="184" spans="9:17">
      <c r="I184" s="106"/>
      <c r="O184" s="349"/>
      <c r="P184" s="349"/>
      <c r="Q184" s="349"/>
    </row>
    <row r="185" spans="9:17">
      <c r="I185" s="106"/>
      <c r="O185" s="349"/>
      <c r="P185" s="349"/>
      <c r="Q185" s="349"/>
    </row>
    <row r="186" spans="9:17">
      <c r="I186" s="106"/>
      <c r="O186" s="349"/>
      <c r="P186" s="349"/>
      <c r="Q186" s="349"/>
    </row>
    <row r="187" spans="9:17">
      <c r="I187" s="106"/>
      <c r="O187" s="349"/>
      <c r="P187" s="349"/>
      <c r="Q187" s="349"/>
    </row>
    <row r="188" spans="9:17">
      <c r="I188" s="106"/>
      <c r="O188" s="349"/>
      <c r="P188" s="349"/>
      <c r="Q188" s="349"/>
    </row>
    <row r="189" spans="9:17">
      <c r="I189" s="106"/>
      <c r="O189" s="349"/>
      <c r="P189" s="349"/>
      <c r="Q189" s="349"/>
    </row>
    <row r="190" spans="9:17">
      <c r="I190" s="106"/>
      <c r="O190" s="349"/>
      <c r="P190" s="349"/>
      <c r="Q190" s="349"/>
    </row>
    <row r="191" spans="9:17">
      <c r="I191" s="106"/>
      <c r="O191" s="349"/>
      <c r="P191" s="349"/>
      <c r="Q191" s="349"/>
    </row>
    <row r="192" spans="9:17">
      <c r="I192" s="106"/>
      <c r="O192" s="349"/>
      <c r="P192" s="349"/>
      <c r="Q192" s="349"/>
    </row>
    <row r="193" spans="9:17">
      <c r="I193" s="106"/>
      <c r="O193" s="349"/>
      <c r="P193" s="349"/>
      <c r="Q193" s="349"/>
    </row>
    <row r="194" spans="9:17">
      <c r="I194" s="106"/>
      <c r="O194" s="349"/>
      <c r="P194" s="349"/>
      <c r="Q194" s="349"/>
    </row>
    <row r="195" spans="9:17">
      <c r="I195" s="106"/>
      <c r="O195" s="349"/>
      <c r="P195" s="349"/>
      <c r="Q195" s="349"/>
    </row>
    <row r="196" spans="9:17">
      <c r="I196" s="106"/>
      <c r="O196" s="349"/>
      <c r="P196" s="349"/>
      <c r="Q196" s="349"/>
    </row>
    <row r="197" spans="9:17">
      <c r="I197" s="106"/>
      <c r="O197" s="349"/>
      <c r="P197" s="349"/>
      <c r="Q197" s="349"/>
    </row>
    <row r="198" spans="9:17">
      <c r="I198" s="106"/>
      <c r="O198" s="349"/>
      <c r="P198" s="349"/>
      <c r="Q198" s="349"/>
    </row>
    <row r="199" spans="9:17">
      <c r="I199" s="106"/>
      <c r="O199" s="349"/>
      <c r="P199" s="349"/>
      <c r="Q199" s="349"/>
    </row>
    <row r="200" spans="9:17">
      <c r="I200" s="106"/>
      <c r="O200" s="349"/>
      <c r="P200" s="349"/>
      <c r="Q200" s="349"/>
    </row>
    <row r="201" spans="9:17">
      <c r="I201" s="106"/>
      <c r="O201" s="349"/>
      <c r="P201" s="349"/>
      <c r="Q201" s="349"/>
    </row>
    <row r="202" spans="9:17">
      <c r="I202" s="106"/>
      <c r="O202" s="349"/>
      <c r="P202" s="349"/>
      <c r="Q202" s="349"/>
    </row>
    <row r="203" spans="9:17">
      <c r="I203" s="106"/>
      <c r="O203" s="349"/>
      <c r="P203" s="349"/>
      <c r="Q203" s="349"/>
    </row>
    <row r="204" spans="9:17">
      <c r="I204" s="106"/>
      <c r="O204" s="349"/>
      <c r="P204" s="349"/>
      <c r="Q204" s="349"/>
    </row>
    <row r="205" spans="9:17">
      <c r="I205" s="106"/>
      <c r="O205" s="349"/>
      <c r="P205" s="349"/>
      <c r="Q205" s="349"/>
    </row>
    <row r="206" spans="9:17">
      <c r="I206" s="106"/>
      <c r="O206" s="349"/>
      <c r="P206" s="349"/>
      <c r="Q206" s="349"/>
    </row>
    <row r="207" spans="9:17">
      <c r="I207" s="106"/>
      <c r="O207" s="349"/>
      <c r="P207" s="349"/>
      <c r="Q207" s="349"/>
    </row>
    <row r="208" spans="9:17">
      <c r="I208" s="106"/>
      <c r="O208" s="349"/>
      <c r="P208" s="349"/>
      <c r="Q208" s="349"/>
    </row>
    <row r="209" spans="9:17">
      <c r="I209" s="106"/>
      <c r="O209" s="349"/>
      <c r="P209" s="349"/>
      <c r="Q209" s="349"/>
    </row>
    <row r="210" spans="9:17">
      <c r="I210" s="106"/>
      <c r="O210" s="349"/>
      <c r="P210" s="349"/>
      <c r="Q210" s="349"/>
    </row>
    <row r="211" spans="9:17">
      <c r="I211" s="106"/>
      <c r="O211" s="349"/>
      <c r="P211" s="349"/>
      <c r="Q211" s="349"/>
    </row>
    <row r="212" spans="9:17">
      <c r="I212" s="106"/>
      <c r="O212" s="349"/>
      <c r="P212" s="349"/>
      <c r="Q212" s="349"/>
    </row>
    <row r="213" spans="9:17">
      <c r="I213" s="106"/>
      <c r="O213" s="349"/>
      <c r="P213" s="349"/>
      <c r="Q213" s="349"/>
    </row>
    <row r="214" spans="9:17">
      <c r="I214" s="106"/>
      <c r="O214" s="349"/>
      <c r="P214" s="349"/>
      <c r="Q214" s="349"/>
    </row>
    <row r="215" spans="9:17">
      <c r="I215" s="106"/>
      <c r="O215" s="349"/>
      <c r="P215" s="349"/>
      <c r="Q215" s="349"/>
    </row>
    <row r="216" spans="9:17">
      <c r="I216" s="106"/>
      <c r="O216" s="349"/>
      <c r="P216" s="349"/>
      <c r="Q216" s="349"/>
    </row>
    <row r="217" spans="9:17">
      <c r="I217" s="106"/>
      <c r="O217" s="349"/>
      <c r="P217" s="349"/>
      <c r="Q217" s="349"/>
    </row>
    <row r="218" spans="9:17">
      <c r="I218" s="106"/>
      <c r="O218" s="349"/>
      <c r="P218" s="349"/>
      <c r="Q218" s="349"/>
    </row>
    <row r="219" spans="9:17">
      <c r="I219" s="106"/>
      <c r="O219" s="349"/>
      <c r="P219" s="349"/>
      <c r="Q219" s="349"/>
    </row>
    <row r="220" spans="9:17">
      <c r="I220" s="106"/>
      <c r="O220" s="349"/>
      <c r="P220" s="349"/>
      <c r="Q220" s="349"/>
    </row>
    <row r="221" spans="9:17">
      <c r="I221" s="106"/>
      <c r="O221" s="349"/>
      <c r="P221" s="349"/>
      <c r="Q221" s="349"/>
    </row>
    <row r="222" spans="9:17">
      <c r="I222" s="106"/>
      <c r="O222" s="349"/>
      <c r="P222" s="349"/>
      <c r="Q222" s="349"/>
    </row>
    <row r="223" spans="9:17">
      <c r="I223" s="106"/>
      <c r="O223" s="349"/>
      <c r="P223" s="349"/>
      <c r="Q223" s="349"/>
    </row>
    <row r="224" spans="9:17">
      <c r="I224" s="106"/>
      <c r="O224" s="349"/>
      <c r="P224" s="349"/>
      <c r="Q224" s="349"/>
    </row>
    <row r="225" spans="9:17">
      <c r="I225" s="106"/>
      <c r="O225" s="349"/>
      <c r="P225" s="349"/>
      <c r="Q225" s="349"/>
    </row>
    <row r="226" spans="9:17">
      <c r="I226" s="106"/>
      <c r="O226" s="349"/>
      <c r="P226" s="349"/>
      <c r="Q226" s="349"/>
    </row>
    <row r="227" spans="9:17">
      <c r="I227" s="106"/>
      <c r="O227" s="349"/>
      <c r="P227" s="349"/>
      <c r="Q227" s="349"/>
    </row>
    <row r="228" spans="9:17">
      <c r="I228" s="106"/>
      <c r="O228" s="349"/>
      <c r="P228" s="349"/>
      <c r="Q228" s="349"/>
    </row>
    <row r="229" spans="9:17">
      <c r="I229" s="106"/>
      <c r="O229" s="349"/>
      <c r="P229" s="349"/>
      <c r="Q229" s="349"/>
    </row>
    <row r="230" spans="9:17">
      <c r="I230" s="106"/>
      <c r="O230" s="349"/>
      <c r="P230" s="349"/>
      <c r="Q230" s="349"/>
    </row>
    <row r="231" spans="9:17">
      <c r="I231" s="106"/>
      <c r="O231" s="349"/>
      <c r="P231" s="349"/>
      <c r="Q231" s="349"/>
    </row>
    <row r="232" spans="9:17">
      <c r="I232" s="106"/>
      <c r="O232" s="349"/>
      <c r="P232" s="349"/>
      <c r="Q232" s="349"/>
    </row>
    <row r="233" spans="9:17">
      <c r="I233" s="106"/>
      <c r="O233" s="349"/>
      <c r="P233" s="349"/>
      <c r="Q233" s="349"/>
    </row>
    <row r="234" spans="9:17">
      <c r="I234" s="106"/>
      <c r="O234" s="349"/>
      <c r="P234" s="349"/>
      <c r="Q234" s="349"/>
    </row>
    <row r="235" spans="9:17">
      <c r="I235" s="106"/>
      <c r="O235" s="349"/>
      <c r="P235" s="349"/>
      <c r="Q235" s="349"/>
    </row>
    <row r="236" spans="9:17">
      <c r="I236" s="106"/>
      <c r="O236" s="349"/>
      <c r="P236" s="349"/>
      <c r="Q236" s="349"/>
    </row>
    <row r="237" spans="9:17">
      <c r="I237" s="106"/>
      <c r="O237" s="349"/>
      <c r="P237" s="349"/>
      <c r="Q237" s="349"/>
    </row>
    <row r="238" spans="9:17">
      <c r="I238" s="106"/>
      <c r="O238" s="349"/>
      <c r="P238" s="349"/>
      <c r="Q238" s="349"/>
    </row>
    <row r="239" spans="9:17">
      <c r="I239" s="106"/>
      <c r="O239" s="349"/>
      <c r="P239" s="349"/>
      <c r="Q239" s="349"/>
    </row>
    <row r="240" spans="9:17">
      <c r="I240" s="106"/>
      <c r="O240" s="349"/>
      <c r="P240" s="349"/>
      <c r="Q240" s="349"/>
    </row>
    <row r="241" spans="9:17">
      <c r="I241" s="106"/>
      <c r="O241" s="349"/>
      <c r="P241" s="349"/>
      <c r="Q241" s="349"/>
    </row>
    <row r="242" spans="9:17">
      <c r="I242" s="106"/>
      <c r="O242" s="349"/>
      <c r="P242" s="349"/>
      <c r="Q242" s="349"/>
    </row>
    <row r="243" spans="9:17">
      <c r="I243" s="106"/>
      <c r="O243" s="349"/>
      <c r="P243" s="349"/>
      <c r="Q243" s="349"/>
    </row>
    <row r="244" spans="9:17">
      <c r="I244" s="106"/>
      <c r="O244" s="349"/>
      <c r="P244" s="349"/>
      <c r="Q244" s="349"/>
    </row>
    <row r="245" spans="9:17">
      <c r="I245" s="106"/>
      <c r="O245" s="349"/>
      <c r="P245" s="349"/>
      <c r="Q245" s="349"/>
    </row>
    <row r="246" spans="9:17">
      <c r="I246" s="106"/>
      <c r="O246" s="349"/>
      <c r="P246" s="349"/>
      <c r="Q246" s="349"/>
    </row>
    <row r="247" spans="9:17">
      <c r="I247" s="106"/>
      <c r="O247" s="349"/>
      <c r="P247" s="349"/>
      <c r="Q247" s="349"/>
    </row>
    <row r="248" spans="9:17">
      <c r="I248" s="106"/>
      <c r="O248" s="349"/>
      <c r="P248" s="349"/>
      <c r="Q248" s="349"/>
    </row>
    <row r="249" spans="9:17">
      <c r="I249" s="106"/>
      <c r="O249" s="349"/>
      <c r="P249" s="349"/>
      <c r="Q249" s="349"/>
    </row>
    <row r="250" spans="9:17">
      <c r="I250" s="106"/>
      <c r="O250" s="349"/>
      <c r="P250" s="349"/>
      <c r="Q250" s="349"/>
    </row>
    <row r="251" spans="9:17">
      <c r="I251" s="106"/>
      <c r="O251" s="349"/>
      <c r="P251" s="349"/>
      <c r="Q251" s="349"/>
    </row>
    <row r="252" spans="9:17">
      <c r="I252" s="106"/>
      <c r="O252" s="349"/>
      <c r="P252" s="349"/>
      <c r="Q252" s="349"/>
    </row>
    <row r="253" spans="9:17">
      <c r="I253" s="106"/>
      <c r="O253" s="349"/>
      <c r="P253" s="349"/>
      <c r="Q253" s="349"/>
    </row>
    <row r="254" spans="9:17">
      <c r="I254" s="106"/>
      <c r="O254" s="349"/>
      <c r="P254" s="349"/>
      <c r="Q254" s="349"/>
    </row>
    <row r="255" spans="9:17">
      <c r="I255" s="106"/>
      <c r="O255" s="349"/>
      <c r="P255" s="349"/>
      <c r="Q255" s="349"/>
    </row>
    <row r="256" spans="9:17">
      <c r="I256" s="106"/>
      <c r="O256" s="349"/>
      <c r="P256" s="349"/>
      <c r="Q256" s="349"/>
    </row>
    <row r="257" spans="9:17">
      <c r="I257" s="106"/>
      <c r="O257" s="349"/>
      <c r="P257" s="349"/>
      <c r="Q257" s="349"/>
    </row>
    <row r="258" spans="9:17">
      <c r="I258" s="106"/>
      <c r="O258" s="349"/>
      <c r="P258" s="349"/>
      <c r="Q258" s="349"/>
    </row>
    <row r="259" spans="9:17">
      <c r="I259" s="106"/>
      <c r="O259" s="349"/>
      <c r="P259" s="349"/>
      <c r="Q259" s="349"/>
    </row>
    <row r="260" spans="9:17">
      <c r="I260" s="106"/>
      <c r="O260" s="349"/>
      <c r="P260" s="349"/>
      <c r="Q260" s="349"/>
    </row>
    <row r="261" spans="9:17">
      <c r="I261" s="106"/>
      <c r="O261" s="349"/>
      <c r="P261" s="349"/>
      <c r="Q261" s="349"/>
    </row>
    <row r="262" spans="9:17">
      <c r="I262" s="106"/>
      <c r="O262" s="349"/>
      <c r="P262" s="349"/>
      <c r="Q262" s="349"/>
    </row>
    <row r="263" spans="9:17">
      <c r="I263" s="106"/>
      <c r="O263" s="349"/>
      <c r="P263" s="349"/>
      <c r="Q263" s="349"/>
    </row>
    <row r="264" spans="9:17">
      <c r="I264" s="106"/>
      <c r="O264" s="349"/>
      <c r="P264" s="349"/>
      <c r="Q264" s="349"/>
    </row>
    <row r="265" spans="9:17">
      <c r="I265" s="106"/>
      <c r="O265" s="349"/>
      <c r="P265" s="349"/>
      <c r="Q265" s="349"/>
    </row>
    <row r="266" spans="9:17">
      <c r="I266" s="106"/>
      <c r="O266" s="349"/>
      <c r="P266" s="349"/>
      <c r="Q266" s="349"/>
    </row>
    <row r="267" spans="9:17">
      <c r="I267" s="106"/>
      <c r="O267" s="349"/>
      <c r="P267" s="349"/>
      <c r="Q267" s="349"/>
    </row>
    <row r="268" spans="9:17">
      <c r="I268" s="106"/>
      <c r="O268" s="349"/>
      <c r="P268" s="349"/>
      <c r="Q268" s="349"/>
    </row>
    <row r="269" spans="9:17">
      <c r="I269" s="106"/>
      <c r="O269" s="349"/>
      <c r="P269" s="349"/>
      <c r="Q269" s="349"/>
    </row>
    <row r="270" spans="9:17">
      <c r="I270" s="106"/>
      <c r="O270" s="349"/>
      <c r="P270" s="349"/>
      <c r="Q270" s="349"/>
    </row>
    <row r="271" spans="9:17">
      <c r="I271" s="106"/>
      <c r="O271" s="349"/>
      <c r="P271" s="349"/>
      <c r="Q271" s="349"/>
    </row>
    <row r="272" spans="9:17">
      <c r="I272" s="106"/>
      <c r="O272" s="349"/>
      <c r="P272" s="349"/>
      <c r="Q272" s="349"/>
    </row>
    <row r="273" spans="9:17">
      <c r="I273" s="106"/>
      <c r="O273" s="349"/>
      <c r="P273" s="349"/>
      <c r="Q273" s="349"/>
    </row>
    <row r="274" spans="9:17">
      <c r="I274" s="106"/>
      <c r="O274" s="349"/>
      <c r="P274" s="349"/>
      <c r="Q274" s="349"/>
    </row>
    <row r="275" spans="9:17">
      <c r="I275" s="106"/>
      <c r="O275" s="349"/>
      <c r="P275" s="349"/>
      <c r="Q275" s="349"/>
    </row>
    <row r="276" spans="9:17">
      <c r="I276" s="106"/>
      <c r="O276" s="349"/>
      <c r="P276" s="349"/>
      <c r="Q276" s="349"/>
    </row>
    <row r="277" spans="9:17">
      <c r="I277" s="106"/>
      <c r="O277" s="349"/>
      <c r="P277" s="349"/>
      <c r="Q277" s="349"/>
    </row>
    <row r="278" spans="9:17">
      <c r="I278" s="106"/>
      <c r="O278" s="349"/>
      <c r="P278" s="349"/>
      <c r="Q278" s="349"/>
    </row>
    <row r="279" spans="9:17">
      <c r="I279" s="106"/>
      <c r="O279" s="349"/>
      <c r="P279" s="349"/>
      <c r="Q279" s="349"/>
    </row>
    <row r="280" spans="9:17">
      <c r="I280" s="106"/>
      <c r="O280" s="349"/>
      <c r="P280" s="349"/>
      <c r="Q280" s="349"/>
    </row>
    <row r="281" spans="9:17">
      <c r="I281" s="106"/>
      <c r="O281" s="349"/>
      <c r="P281" s="349"/>
      <c r="Q281" s="349"/>
    </row>
    <row r="282" spans="9:17">
      <c r="I282" s="106"/>
      <c r="O282" s="349"/>
      <c r="P282" s="349"/>
      <c r="Q282" s="349"/>
    </row>
    <row r="283" spans="9:17">
      <c r="I283" s="106"/>
      <c r="O283" s="349"/>
      <c r="P283" s="349"/>
      <c r="Q283" s="349"/>
    </row>
    <row r="284" spans="9:17">
      <c r="I284" s="106"/>
      <c r="O284" s="349"/>
      <c r="P284" s="349"/>
      <c r="Q284" s="349"/>
    </row>
    <row r="285" spans="9:17">
      <c r="I285" s="106"/>
      <c r="O285" s="349"/>
      <c r="P285" s="349"/>
      <c r="Q285" s="349"/>
    </row>
    <row r="286" spans="9:17">
      <c r="I286" s="106"/>
      <c r="O286" s="349"/>
      <c r="P286" s="349"/>
      <c r="Q286" s="349"/>
    </row>
    <row r="287" spans="9:17">
      <c r="I287" s="106"/>
      <c r="O287" s="349"/>
      <c r="P287" s="349"/>
      <c r="Q287" s="349"/>
    </row>
    <row r="288" spans="9:17">
      <c r="I288" s="106"/>
      <c r="O288" s="349"/>
      <c r="P288" s="349"/>
      <c r="Q288" s="349"/>
    </row>
    <row r="289" spans="9:17">
      <c r="I289" s="106"/>
      <c r="O289" s="349"/>
      <c r="P289" s="349"/>
      <c r="Q289" s="349"/>
    </row>
    <row r="290" spans="9:17">
      <c r="I290" s="106"/>
      <c r="O290" s="349"/>
      <c r="P290" s="349"/>
      <c r="Q290" s="349"/>
    </row>
    <row r="291" spans="9:17">
      <c r="I291" s="106"/>
      <c r="O291" s="349"/>
      <c r="P291" s="349"/>
      <c r="Q291" s="349"/>
    </row>
    <row r="292" spans="9:17">
      <c r="I292" s="106"/>
      <c r="O292" s="349"/>
      <c r="P292" s="349"/>
      <c r="Q292" s="349"/>
    </row>
    <row r="293" spans="9:17">
      <c r="I293" s="106"/>
      <c r="O293" s="349"/>
      <c r="P293" s="349"/>
      <c r="Q293" s="349"/>
    </row>
    <row r="294" spans="9:17">
      <c r="I294" s="106"/>
      <c r="O294" s="349"/>
      <c r="P294" s="349"/>
      <c r="Q294" s="349"/>
    </row>
    <row r="295" spans="9:17">
      <c r="I295" s="106"/>
      <c r="O295" s="349"/>
      <c r="P295" s="349"/>
      <c r="Q295" s="349"/>
    </row>
    <row r="296" spans="9:17">
      <c r="I296" s="106"/>
      <c r="O296" s="349"/>
      <c r="P296" s="349"/>
      <c r="Q296" s="349"/>
    </row>
    <row r="297" spans="9:17">
      <c r="I297" s="106"/>
      <c r="O297" s="349"/>
      <c r="P297" s="349"/>
      <c r="Q297" s="349"/>
    </row>
    <row r="298" spans="9:17">
      <c r="I298" s="106"/>
      <c r="O298" s="349"/>
      <c r="P298" s="349"/>
      <c r="Q298" s="349"/>
    </row>
    <row r="299" spans="9:17">
      <c r="I299" s="106"/>
      <c r="O299" s="349"/>
      <c r="P299" s="349"/>
      <c r="Q299" s="349"/>
    </row>
    <row r="300" spans="9:17">
      <c r="I300" s="106"/>
      <c r="O300" s="349"/>
      <c r="P300" s="349"/>
      <c r="Q300" s="349"/>
    </row>
    <row r="301" spans="9:17">
      <c r="I301" s="106"/>
      <c r="O301" s="349"/>
      <c r="P301" s="349"/>
      <c r="Q301" s="349"/>
    </row>
    <row r="302" spans="9:17">
      <c r="I302" s="106"/>
      <c r="O302" s="349"/>
      <c r="P302" s="349"/>
      <c r="Q302" s="349"/>
    </row>
    <row r="303" spans="9:17">
      <c r="I303" s="106"/>
      <c r="O303" s="349"/>
      <c r="P303" s="349"/>
      <c r="Q303" s="349"/>
    </row>
    <row r="304" spans="9:17">
      <c r="I304" s="106"/>
      <c r="O304" s="349"/>
      <c r="P304" s="349"/>
      <c r="Q304" s="349"/>
    </row>
    <row r="305" spans="9:17">
      <c r="I305" s="106"/>
      <c r="O305" s="349"/>
      <c r="P305" s="349"/>
      <c r="Q305" s="349"/>
    </row>
    <row r="306" spans="9:17">
      <c r="I306" s="106"/>
      <c r="O306" s="349"/>
      <c r="P306" s="349"/>
      <c r="Q306" s="349"/>
    </row>
    <row r="307" spans="9:17">
      <c r="I307" s="106"/>
      <c r="O307" s="349"/>
      <c r="P307" s="349"/>
      <c r="Q307" s="349"/>
    </row>
    <row r="308" spans="9:17">
      <c r="I308" s="106"/>
      <c r="O308" s="349"/>
      <c r="P308" s="349"/>
      <c r="Q308" s="349"/>
    </row>
    <row r="309" spans="9:17">
      <c r="I309" s="106"/>
      <c r="O309" s="349"/>
      <c r="P309" s="349"/>
      <c r="Q309" s="349"/>
    </row>
    <row r="310" spans="9:17">
      <c r="I310" s="106"/>
      <c r="O310" s="349"/>
      <c r="P310" s="349"/>
      <c r="Q310" s="349"/>
    </row>
    <row r="311" spans="9:17">
      <c r="I311" s="106"/>
      <c r="O311" s="349"/>
      <c r="P311" s="349"/>
      <c r="Q311" s="349"/>
    </row>
    <row r="312" spans="9:17">
      <c r="I312" s="106"/>
      <c r="O312" s="349"/>
      <c r="P312" s="349"/>
      <c r="Q312" s="349"/>
    </row>
    <row r="313" spans="9:17">
      <c r="I313" s="106"/>
      <c r="O313" s="349"/>
      <c r="P313" s="349"/>
      <c r="Q313" s="349"/>
    </row>
    <row r="314" spans="9:17">
      <c r="I314" s="106"/>
      <c r="O314" s="349"/>
      <c r="P314" s="349"/>
      <c r="Q314" s="349"/>
    </row>
    <row r="315" spans="9:17">
      <c r="I315" s="106"/>
      <c r="O315" s="349"/>
      <c r="P315" s="349"/>
      <c r="Q315" s="349"/>
    </row>
    <row r="316" spans="9:17">
      <c r="I316" s="106"/>
      <c r="O316" s="349"/>
      <c r="P316" s="349"/>
      <c r="Q316" s="349"/>
    </row>
    <row r="317" spans="9:17">
      <c r="I317" s="106"/>
      <c r="O317" s="349"/>
      <c r="P317" s="349"/>
      <c r="Q317" s="349"/>
    </row>
    <row r="318" spans="9:17">
      <c r="I318" s="106"/>
      <c r="O318" s="349"/>
      <c r="P318" s="349"/>
      <c r="Q318" s="349"/>
    </row>
    <row r="319" spans="9:17">
      <c r="I319" s="106"/>
      <c r="O319" s="349"/>
      <c r="P319" s="349"/>
      <c r="Q319" s="349"/>
    </row>
    <row r="320" spans="9:17">
      <c r="I320" s="106"/>
      <c r="O320" s="349"/>
      <c r="P320" s="349"/>
      <c r="Q320" s="349"/>
    </row>
    <row r="321" spans="9:17">
      <c r="I321" s="106"/>
      <c r="O321" s="349"/>
      <c r="P321" s="349"/>
      <c r="Q321" s="349"/>
    </row>
    <row r="322" spans="9:17">
      <c r="I322" s="106"/>
      <c r="O322" s="349"/>
      <c r="P322" s="349"/>
      <c r="Q322" s="349"/>
    </row>
    <row r="323" spans="9:17">
      <c r="I323" s="106"/>
      <c r="O323" s="349"/>
      <c r="P323" s="349"/>
      <c r="Q323" s="349"/>
    </row>
    <row r="324" spans="9:17">
      <c r="I324" s="106"/>
      <c r="O324" s="349"/>
      <c r="P324" s="349"/>
      <c r="Q324" s="349"/>
    </row>
    <row r="325" spans="9:17">
      <c r="I325" s="106"/>
      <c r="O325" s="349"/>
      <c r="P325" s="349"/>
      <c r="Q325" s="349"/>
    </row>
    <row r="326" spans="9:17">
      <c r="I326" s="106"/>
      <c r="O326" s="349"/>
      <c r="P326" s="349"/>
      <c r="Q326" s="349"/>
    </row>
    <row r="327" spans="9:17">
      <c r="I327" s="106"/>
      <c r="O327" s="349"/>
      <c r="P327" s="349"/>
      <c r="Q327" s="349"/>
    </row>
    <row r="328" spans="9:17">
      <c r="I328" s="106"/>
      <c r="O328" s="349"/>
      <c r="P328" s="349"/>
      <c r="Q328" s="349"/>
    </row>
    <row r="329" spans="9:17">
      <c r="I329" s="106"/>
      <c r="O329" s="349"/>
      <c r="P329" s="349"/>
      <c r="Q329" s="349"/>
    </row>
    <row r="330" spans="9:17">
      <c r="I330" s="106"/>
      <c r="O330" s="349"/>
      <c r="P330" s="349"/>
      <c r="Q330" s="349"/>
    </row>
    <row r="331" spans="9:17">
      <c r="I331" s="106"/>
      <c r="O331" s="349"/>
      <c r="P331" s="349"/>
      <c r="Q331" s="349"/>
    </row>
    <row r="332" spans="9:17">
      <c r="I332" s="106"/>
      <c r="O332" s="349"/>
      <c r="P332" s="349"/>
      <c r="Q332" s="349"/>
    </row>
    <row r="333" spans="9:17">
      <c r="I333" s="106"/>
      <c r="O333" s="349"/>
      <c r="P333" s="349"/>
      <c r="Q333" s="349"/>
    </row>
    <row r="334" spans="9:17">
      <c r="I334" s="106"/>
      <c r="O334" s="349"/>
      <c r="P334" s="349"/>
      <c r="Q334" s="349"/>
    </row>
    <row r="335" spans="9:17">
      <c r="I335" s="106"/>
      <c r="O335" s="349"/>
      <c r="P335" s="349"/>
      <c r="Q335" s="349"/>
    </row>
    <row r="336" spans="9:17">
      <c r="I336" s="106"/>
      <c r="O336" s="349"/>
      <c r="P336" s="349"/>
      <c r="Q336" s="349"/>
    </row>
    <row r="337" spans="9:17">
      <c r="I337" s="106"/>
      <c r="O337" s="349"/>
      <c r="P337" s="349"/>
      <c r="Q337" s="349"/>
    </row>
    <row r="338" spans="9:17">
      <c r="I338" s="106"/>
      <c r="O338" s="349"/>
      <c r="P338" s="349"/>
      <c r="Q338" s="349"/>
    </row>
    <row r="339" spans="9:17">
      <c r="I339" s="106"/>
      <c r="O339" s="349"/>
      <c r="P339" s="349"/>
      <c r="Q339" s="349"/>
    </row>
    <row r="340" spans="9:17">
      <c r="I340" s="106"/>
      <c r="O340" s="349"/>
      <c r="P340" s="349"/>
      <c r="Q340" s="349"/>
    </row>
    <row r="341" spans="9:17">
      <c r="I341" s="106"/>
      <c r="O341" s="349"/>
      <c r="P341" s="349"/>
      <c r="Q341" s="349"/>
    </row>
    <row r="342" spans="9:17">
      <c r="I342" s="106"/>
      <c r="O342" s="349"/>
      <c r="P342" s="349"/>
      <c r="Q342" s="349"/>
    </row>
    <row r="343" spans="9:17">
      <c r="I343" s="106"/>
      <c r="O343" s="349"/>
      <c r="P343" s="349"/>
      <c r="Q343" s="349"/>
    </row>
    <row r="344" spans="9:17">
      <c r="I344" s="106"/>
      <c r="O344" s="349"/>
      <c r="P344" s="349"/>
      <c r="Q344" s="349"/>
    </row>
    <row r="345" spans="9:17">
      <c r="I345" s="106"/>
      <c r="O345" s="349"/>
      <c r="P345" s="349"/>
      <c r="Q345" s="349"/>
    </row>
    <row r="346" spans="9:17">
      <c r="I346" s="106"/>
      <c r="O346" s="349"/>
      <c r="P346" s="349"/>
      <c r="Q346" s="349"/>
    </row>
    <row r="347" spans="9:17">
      <c r="I347" s="106"/>
      <c r="O347" s="349"/>
      <c r="P347" s="349"/>
      <c r="Q347" s="349"/>
    </row>
    <row r="348" spans="9:17">
      <c r="I348" s="106"/>
      <c r="O348" s="349"/>
      <c r="P348" s="349"/>
      <c r="Q348" s="349"/>
    </row>
    <row r="349" spans="9:17">
      <c r="I349" s="106"/>
      <c r="O349" s="349"/>
      <c r="P349" s="349"/>
      <c r="Q349" s="349"/>
    </row>
    <row r="350" spans="9:17">
      <c r="I350" s="106"/>
      <c r="O350" s="349"/>
      <c r="P350" s="349"/>
      <c r="Q350" s="349"/>
    </row>
    <row r="351" spans="9:17">
      <c r="I351" s="106"/>
      <c r="O351" s="349"/>
      <c r="P351" s="349"/>
      <c r="Q351" s="349"/>
    </row>
    <row r="352" spans="9:17">
      <c r="I352" s="106"/>
      <c r="O352" s="349"/>
      <c r="P352" s="349"/>
      <c r="Q352" s="349"/>
    </row>
    <row r="353" spans="9:17">
      <c r="I353" s="106"/>
      <c r="O353" s="349"/>
      <c r="P353" s="349"/>
      <c r="Q353" s="349"/>
    </row>
    <row r="354" spans="9:17">
      <c r="I354" s="106"/>
      <c r="O354" s="349"/>
      <c r="P354" s="349"/>
      <c r="Q354" s="349"/>
    </row>
    <row r="355" spans="9:17">
      <c r="I355" s="106"/>
      <c r="O355" s="349"/>
      <c r="P355" s="349"/>
      <c r="Q355" s="349"/>
    </row>
    <row r="356" spans="9:17">
      <c r="I356" s="106"/>
      <c r="O356" s="349"/>
      <c r="P356" s="349"/>
      <c r="Q356" s="349"/>
    </row>
    <row r="357" spans="9:17">
      <c r="I357" s="106"/>
      <c r="O357" s="349"/>
      <c r="P357" s="349"/>
      <c r="Q357" s="349"/>
    </row>
    <row r="358" spans="9:17">
      <c r="I358" s="106"/>
      <c r="O358" s="349"/>
      <c r="P358" s="349"/>
      <c r="Q358" s="349"/>
    </row>
    <row r="359" spans="9:17">
      <c r="I359" s="106"/>
      <c r="O359" s="349"/>
      <c r="P359" s="349"/>
      <c r="Q359" s="349"/>
    </row>
    <row r="360" spans="9:17">
      <c r="I360" s="106"/>
      <c r="O360" s="349"/>
      <c r="P360" s="349"/>
      <c r="Q360" s="349"/>
    </row>
    <row r="361" spans="9:17">
      <c r="I361" s="106"/>
      <c r="O361" s="349"/>
      <c r="P361" s="349"/>
      <c r="Q361" s="349"/>
    </row>
    <row r="362" spans="9:17">
      <c r="I362" s="106"/>
      <c r="O362" s="349"/>
      <c r="P362" s="349"/>
      <c r="Q362" s="349"/>
    </row>
    <row r="363" spans="9:17">
      <c r="I363" s="106"/>
      <c r="O363" s="349"/>
      <c r="P363" s="349"/>
      <c r="Q363" s="349"/>
    </row>
    <row r="364" spans="9:17">
      <c r="I364" s="106"/>
      <c r="O364" s="349"/>
      <c r="P364" s="349"/>
      <c r="Q364" s="349"/>
    </row>
    <row r="365" spans="9:17">
      <c r="I365" s="106"/>
      <c r="O365" s="349"/>
      <c r="P365" s="349"/>
      <c r="Q365" s="349"/>
    </row>
    <row r="366" spans="9:17">
      <c r="I366" s="106"/>
      <c r="O366" s="349"/>
      <c r="P366" s="349"/>
      <c r="Q366" s="349"/>
    </row>
    <row r="367" spans="9:17">
      <c r="I367" s="106"/>
      <c r="O367" s="349"/>
      <c r="P367" s="349"/>
      <c r="Q367" s="349"/>
    </row>
    <row r="368" spans="9:17">
      <c r="I368" s="106"/>
      <c r="O368" s="349"/>
      <c r="P368" s="349"/>
      <c r="Q368" s="349"/>
    </row>
    <row r="369" spans="9:17">
      <c r="I369" s="106"/>
      <c r="O369" s="349"/>
      <c r="P369" s="349"/>
      <c r="Q369" s="349"/>
    </row>
    <row r="370" spans="9:17">
      <c r="I370" s="106"/>
      <c r="O370" s="349"/>
      <c r="P370" s="349"/>
      <c r="Q370" s="349"/>
    </row>
    <row r="371" spans="9:17">
      <c r="I371" s="106"/>
      <c r="O371" s="349"/>
      <c r="P371" s="349"/>
      <c r="Q371" s="349"/>
    </row>
    <row r="372" spans="9:17">
      <c r="I372" s="106"/>
      <c r="O372" s="349"/>
      <c r="P372" s="349"/>
      <c r="Q372" s="349"/>
    </row>
    <row r="373" spans="9:17">
      <c r="I373" s="106"/>
      <c r="O373" s="349"/>
      <c r="P373" s="349"/>
      <c r="Q373" s="349"/>
    </row>
    <row r="374" spans="9:17">
      <c r="I374" s="106"/>
      <c r="O374" s="349"/>
      <c r="P374" s="349"/>
      <c r="Q374" s="349"/>
    </row>
    <row r="375" spans="9:17">
      <c r="I375" s="106"/>
      <c r="O375" s="349"/>
      <c r="P375" s="349"/>
      <c r="Q375" s="349"/>
    </row>
    <row r="376" spans="9:17">
      <c r="I376" s="106"/>
      <c r="O376" s="349"/>
      <c r="P376" s="349"/>
      <c r="Q376" s="349"/>
    </row>
    <row r="377" spans="9:17">
      <c r="I377" s="106"/>
      <c r="O377" s="349"/>
      <c r="P377" s="349"/>
      <c r="Q377" s="349"/>
    </row>
    <row r="378" spans="9:17">
      <c r="I378" s="106"/>
      <c r="O378" s="349"/>
      <c r="P378" s="349"/>
      <c r="Q378" s="349"/>
    </row>
    <row r="379" spans="9:17">
      <c r="I379" s="106"/>
      <c r="O379" s="349"/>
      <c r="P379" s="349"/>
      <c r="Q379" s="349"/>
    </row>
    <row r="380" spans="9:17">
      <c r="I380" s="106"/>
      <c r="O380" s="349"/>
      <c r="P380" s="349"/>
      <c r="Q380" s="349"/>
    </row>
    <row r="381" spans="9:17">
      <c r="I381" s="106"/>
      <c r="O381" s="349"/>
      <c r="P381" s="349"/>
      <c r="Q381" s="349"/>
    </row>
    <row r="382" spans="9:17">
      <c r="I382" s="106"/>
      <c r="O382" s="349"/>
      <c r="P382" s="349"/>
      <c r="Q382" s="349"/>
    </row>
    <row r="383" spans="9:17">
      <c r="I383" s="106"/>
      <c r="O383" s="349"/>
      <c r="P383" s="349"/>
      <c r="Q383" s="349"/>
    </row>
    <row r="384" spans="9:17">
      <c r="I384" s="106"/>
      <c r="O384" s="349"/>
      <c r="P384" s="349"/>
      <c r="Q384" s="349"/>
    </row>
    <row r="385" spans="9:17">
      <c r="I385" s="106"/>
      <c r="O385" s="349"/>
      <c r="P385" s="349"/>
      <c r="Q385" s="349"/>
    </row>
    <row r="386" spans="9:17">
      <c r="I386" s="106"/>
      <c r="O386" s="349"/>
      <c r="P386" s="349"/>
      <c r="Q386" s="349"/>
    </row>
    <row r="387" spans="9:17">
      <c r="I387" s="106"/>
      <c r="O387" s="349"/>
      <c r="P387" s="349"/>
      <c r="Q387" s="349"/>
    </row>
    <row r="388" spans="9:17">
      <c r="I388" s="106"/>
      <c r="O388" s="349"/>
      <c r="P388" s="349"/>
      <c r="Q388" s="349"/>
    </row>
    <row r="389" spans="9:17">
      <c r="I389" s="106"/>
      <c r="O389" s="349"/>
      <c r="P389" s="349"/>
      <c r="Q389" s="349"/>
    </row>
    <row r="390" spans="9:17">
      <c r="I390" s="106"/>
      <c r="O390" s="349"/>
      <c r="P390" s="349"/>
      <c r="Q390" s="349"/>
    </row>
    <row r="391" spans="9:17">
      <c r="I391" s="106"/>
      <c r="O391" s="349"/>
      <c r="P391" s="349"/>
      <c r="Q391" s="349"/>
    </row>
    <row r="392" spans="9:17">
      <c r="I392" s="106"/>
      <c r="O392" s="349"/>
      <c r="P392" s="349"/>
      <c r="Q392" s="349"/>
    </row>
    <row r="393" spans="9:17">
      <c r="I393" s="106"/>
      <c r="O393" s="349"/>
      <c r="P393" s="349"/>
      <c r="Q393" s="349"/>
    </row>
    <row r="394" spans="9:17">
      <c r="I394" s="106"/>
      <c r="O394" s="349"/>
      <c r="P394" s="349"/>
      <c r="Q394" s="349"/>
    </row>
    <row r="395" spans="9:17">
      <c r="I395" s="106"/>
      <c r="O395" s="349"/>
      <c r="P395" s="349"/>
      <c r="Q395" s="349"/>
    </row>
    <row r="396" spans="9:17">
      <c r="I396" s="106"/>
      <c r="O396" s="349"/>
      <c r="P396" s="349"/>
      <c r="Q396" s="349"/>
    </row>
    <row r="397" spans="9:17">
      <c r="I397" s="106"/>
      <c r="O397" s="349"/>
      <c r="P397" s="349"/>
      <c r="Q397" s="349"/>
    </row>
    <row r="398" spans="9:17">
      <c r="I398" s="106"/>
      <c r="O398" s="349"/>
      <c r="P398" s="349"/>
      <c r="Q398" s="349"/>
    </row>
    <row r="399" spans="9:17">
      <c r="I399" s="106"/>
      <c r="O399" s="349"/>
      <c r="P399" s="349"/>
      <c r="Q399" s="349"/>
    </row>
    <row r="400" spans="9:17">
      <c r="I400" s="106"/>
      <c r="O400" s="349"/>
      <c r="P400" s="349"/>
      <c r="Q400" s="349"/>
    </row>
    <row r="401" spans="9:17">
      <c r="I401" s="106"/>
      <c r="O401" s="349"/>
      <c r="P401" s="349"/>
      <c r="Q401" s="349"/>
    </row>
    <row r="402" spans="9:17">
      <c r="I402" s="106"/>
      <c r="O402" s="349"/>
      <c r="P402" s="349"/>
      <c r="Q402" s="349"/>
    </row>
    <row r="403" spans="9:17">
      <c r="I403" s="106"/>
      <c r="O403" s="349"/>
      <c r="P403" s="349"/>
      <c r="Q403" s="349"/>
    </row>
    <row r="404" spans="9:17">
      <c r="I404" s="106"/>
      <c r="O404" s="349"/>
      <c r="P404" s="349"/>
      <c r="Q404" s="349"/>
    </row>
    <row r="405" spans="9:17">
      <c r="I405" s="106"/>
      <c r="O405" s="349"/>
      <c r="P405" s="349"/>
      <c r="Q405" s="349"/>
    </row>
    <row r="406" spans="9:17">
      <c r="I406" s="106"/>
      <c r="O406" s="349"/>
      <c r="P406" s="349"/>
      <c r="Q406" s="349"/>
    </row>
    <row r="407" spans="9:17">
      <c r="I407" s="106"/>
      <c r="O407" s="349"/>
      <c r="P407" s="349"/>
      <c r="Q407" s="349"/>
    </row>
    <row r="408" spans="9:17">
      <c r="I408" s="106"/>
      <c r="O408" s="349"/>
      <c r="P408" s="349"/>
      <c r="Q408" s="349"/>
    </row>
    <row r="409" spans="9:17">
      <c r="I409" s="106"/>
      <c r="O409" s="349"/>
      <c r="P409" s="349"/>
      <c r="Q409" s="349"/>
    </row>
    <row r="410" spans="9:17">
      <c r="I410" s="106"/>
      <c r="O410" s="349"/>
      <c r="P410" s="349"/>
      <c r="Q410" s="349"/>
    </row>
    <row r="411" spans="9:17">
      <c r="I411" s="106"/>
      <c r="O411" s="349"/>
      <c r="P411" s="349"/>
      <c r="Q411" s="349"/>
    </row>
    <row r="412" spans="9:17">
      <c r="I412" s="106"/>
      <c r="O412" s="349"/>
      <c r="P412" s="349"/>
      <c r="Q412" s="349"/>
    </row>
    <row r="413" spans="9:17">
      <c r="I413" s="106"/>
      <c r="O413" s="349"/>
      <c r="P413" s="349"/>
      <c r="Q413" s="349"/>
    </row>
    <row r="414" spans="9:17">
      <c r="I414" s="106"/>
      <c r="O414" s="349"/>
      <c r="P414" s="349"/>
      <c r="Q414" s="349"/>
    </row>
    <row r="415" spans="9:17">
      <c r="I415" s="106"/>
      <c r="O415" s="349"/>
      <c r="P415" s="349"/>
      <c r="Q415" s="349"/>
    </row>
    <row r="416" spans="9:17">
      <c r="I416" s="106"/>
      <c r="O416" s="349"/>
      <c r="P416" s="349"/>
      <c r="Q416" s="349"/>
    </row>
    <row r="417" spans="9:17">
      <c r="I417" s="106"/>
      <c r="O417" s="349"/>
      <c r="P417" s="349"/>
      <c r="Q417" s="349"/>
    </row>
    <row r="418" spans="9:17">
      <c r="I418" s="106"/>
      <c r="O418" s="349"/>
      <c r="P418" s="349"/>
      <c r="Q418" s="349"/>
    </row>
    <row r="419" spans="9:17">
      <c r="I419" s="106"/>
      <c r="O419" s="349"/>
      <c r="P419" s="349"/>
      <c r="Q419" s="349"/>
    </row>
    <row r="420" spans="9:17">
      <c r="I420" s="106"/>
      <c r="O420" s="349"/>
      <c r="P420" s="349"/>
      <c r="Q420" s="349"/>
    </row>
    <row r="421" spans="9:17">
      <c r="I421" s="106"/>
      <c r="O421" s="349"/>
      <c r="P421" s="349"/>
      <c r="Q421" s="349"/>
    </row>
    <row r="422" spans="9:17">
      <c r="I422" s="106"/>
      <c r="O422" s="349"/>
      <c r="P422" s="349"/>
      <c r="Q422" s="349"/>
    </row>
    <row r="423" spans="9:17">
      <c r="I423" s="106"/>
      <c r="O423" s="349"/>
      <c r="P423" s="349"/>
      <c r="Q423" s="349"/>
    </row>
    <row r="424" spans="9:17">
      <c r="I424" s="106"/>
      <c r="O424" s="349"/>
      <c r="P424" s="349"/>
      <c r="Q424" s="349"/>
    </row>
    <row r="425" spans="9:17">
      <c r="I425" s="106"/>
      <c r="O425" s="349"/>
      <c r="P425" s="349"/>
      <c r="Q425" s="349"/>
    </row>
    <row r="426" spans="9:17">
      <c r="I426" s="106"/>
      <c r="O426" s="349"/>
      <c r="P426" s="349"/>
      <c r="Q426" s="349"/>
    </row>
    <row r="427" spans="9:17">
      <c r="I427" s="106"/>
      <c r="O427" s="349"/>
      <c r="P427" s="349"/>
      <c r="Q427" s="349"/>
    </row>
    <row r="428" spans="9:17">
      <c r="I428" s="106"/>
      <c r="O428" s="349"/>
      <c r="P428" s="349"/>
      <c r="Q428" s="349"/>
    </row>
    <row r="429" spans="9:17">
      <c r="I429" s="106"/>
      <c r="O429" s="349"/>
      <c r="P429" s="349"/>
      <c r="Q429" s="349"/>
    </row>
    <row r="430" spans="9:17">
      <c r="I430" s="106"/>
      <c r="O430" s="349"/>
      <c r="P430" s="349"/>
      <c r="Q430" s="349"/>
    </row>
    <row r="431" spans="9:17">
      <c r="I431" s="106"/>
      <c r="O431" s="349"/>
      <c r="P431" s="349"/>
      <c r="Q431" s="349"/>
    </row>
    <row r="432" spans="9:17">
      <c r="I432" s="106"/>
      <c r="O432" s="349"/>
      <c r="P432" s="349"/>
      <c r="Q432" s="349"/>
    </row>
    <row r="433" spans="9:17">
      <c r="I433" s="106"/>
      <c r="O433" s="349"/>
      <c r="P433" s="349"/>
      <c r="Q433" s="349"/>
    </row>
    <row r="434" spans="9:17">
      <c r="I434" s="106"/>
      <c r="O434" s="349"/>
      <c r="P434" s="349"/>
      <c r="Q434" s="349"/>
    </row>
    <row r="435" spans="9:17">
      <c r="I435" s="106"/>
      <c r="O435" s="349"/>
      <c r="P435" s="349"/>
      <c r="Q435" s="349"/>
    </row>
    <row r="436" spans="9:17">
      <c r="I436" s="106"/>
      <c r="O436" s="349"/>
      <c r="P436" s="349"/>
      <c r="Q436" s="349"/>
    </row>
    <row r="437" spans="9:17">
      <c r="I437" s="106"/>
      <c r="O437" s="349"/>
      <c r="P437" s="349"/>
      <c r="Q437" s="349"/>
    </row>
    <row r="438" spans="9:17">
      <c r="I438" s="106"/>
      <c r="O438" s="349"/>
      <c r="P438" s="349"/>
      <c r="Q438" s="349"/>
    </row>
    <row r="439" spans="9:17">
      <c r="I439" s="106"/>
      <c r="O439" s="349"/>
      <c r="P439" s="349"/>
      <c r="Q439" s="349"/>
    </row>
    <row r="440" spans="9:17">
      <c r="I440" s="106"/>
      <c r="O440" s="349"/>
      <c r="P440" s="349"/>
      <c r="Q440" s="349"/>
    </row>
    <row r="441" spans="9:17">
      <c r="I441" s="106"/>
      <c r="O441" s="349"/>
      <c r="P441" s="349"/>
      <c r="Q441" s="349"/>
    </row>
    <row r="442" spans="9:17">
      <c r="I442" s="106"/>
      <c r="O442" s="349"/>
      <c r="P442" s="349"/>
      <c r="Q442" s="349"/>
    </row>
    <row r="443" spans="9:17">
      <c r="I443" s="106"/>
      <c r="O443" s="349"/>
      <c r="P443" s="349"/>
      <c r="Q443" s="349"/>
    </row>
    <row r="444" spans="9:17">
      <c r="I444" s="106"/>
      <c r="O444" s="349"/>
      <c r="P444" s="349"/>
      <c r="Q444" s="349"/>
    </row>
    <row r="445" spans="9:17">
      <c r="I445" s="106"/>
      <c r="O445" s="349"/>
      <c r="P445" s="349"/>
      <c r="Q445" s="349"/>
    </row>
    <row r="446" spans="9:17">
      <c r="I446" s="106"/>
      <c r="O446" s="349"/>
      <c r="P446" s="349"/>
      <c r="Q446" s="349"/>
    </row>
    <row r="447" spans="9:17">
      <c r="I447" s="106"/>
      <c r="O447" s="349"/>
      <c r="P447" s="349"/>
      <c r="Q447" s="349"/>
    </row>
    <row r="448" spans="9:17">
      <c r="I448" s="106"/>
      <c r="O448" s="349"/>
      <c r="P448" s="349"/>
      <c r="Q448" s="349"/>
    </row>
    <row r="449" spans="9:17">
      <c r="I449" s="106"/>
      <c r="O449" s="349"/>
      <c r="P449" s="349"/>
      <c r="Q449" s="349"/>
    </row>
    <row r="450" spans="9:17">
      <c r="I450" s="106"/>
      <c r="O450" s="349"/>
      <c r="P450" s="349"/>
      <c r="Q450" s="349"/>
    </row>
    <row r="451" spans="9:17">
      <c r="I451" s="106"/>
      <c r="O451" s="349"/>
      <c r="P451" s="349"/>
      <c r="Q451" s="349"/>
    </row>
    <row r="452" spans="9:17">
      <c r="I452" s="106"/>
      <c r="O452" s="349"/>
      <c r="P452" s="349"/>
      <c r="Q452" s="349"/>
    </row>
    <row r="453" spans="9:17">
      <c r="I453" s="106"/>
      <c r="O453" s="349"/>
      <c r="P453" s="349"/>
      <c r="Q453" s="349"/>
    </row>
    <row r="454" spans="9:17">
      <c r="I454" s="106"/>
      <c r="O454" s="349"/>
      <c r="P454" s="349"/>
      <c r="Q454" s="349"/>
    </row>
    <row r="455" spans="9:17">
      <c r="I455" s="106"/>
      <c r="O455" s="349"/>
      <c r="P455" s="349"/>
      <c r="Q455" s="349"/>
    </row>
    <row r="456" spans="9:17">
      <c r="I456" s="106"/>
      <c r="O456" s="349"/>
      <c r="P456" s="349"/>
      <c r="Q456" s="349"/>
    </row>
    <row r="457" spans="9:17">
      <c r="I457" s="106"/>
      <c r="O457" s="349"/>
      <c r="P457" s="349"/>
      <c r="Q457" s="349"/>
    </row>
    <row r="458" spans="9:17">
      <c r="I458" s="106"/>
      <c r="O458" s="349"/>
      <c r="P458" s="349"/>
      <c r="Q458" s="349"/>
    </row>
    <row r="459" spans="9:17">
      <c r="I459" s="106"/>
      <c r="O459" s="349"/>
      <c r="P459" s="349"/>
      <c r="Q459" s="349"/>
    </row>
    <row r="460" spans="9:17">
      <c r="I460" s="106"/>
      <c r="O460" s="349"/>
      <c r="P460" s="349"/>
      <c r="Q460" s="349"/>
    </row>
    <row r="461" spans="9:17">
      <c r="I461" s="106"/>
      <c r="O461" s="349"/>
      <c r="P461" s="349"/>
      <c r="Q461" s="349"/>
    </row>
    <row r="462" spans="9:17">
      <c r="I462" s="106"/>
      <c r="O462" s="349"/>
      <c r="P462" s="349"/>
      <c r="Q462" s="349"/>
    </row>
    <row r="463" spans="9:17">
      <c r="I463" s="106"/>
      <c r="O463" s="349"/>
      <c r="P463" s="349"/>
      <c r="Q463" s="349"/>
    </row>
    <row r="464" spans="9:17">
      <c r="I464" s="106"/>
      <c r="O464" s="349"/>
      <c r="P464" s="349"/>
      <c r="Q464" s="349"/>
    </row>
    <row r="465" spans="9:17">
      <c r="I465" s="106"/>
      <c r="O465" s="349"/>
      <c r="P465" s="349"/>
      <c r="Q465" s="349"/>
    </row>
    <row r="466" spans="9:17">
      <c r="I466" s="106"/>
      <c r="O466" s="349"/>
      <c r="P466" s="349"/>
      <c r="Q466" s="349"/>
    </row>
    <row r="467" spans="9:17">
      <c r="I467" s="106"/>
      <c r="O467" s="349"/>
      <c r="P467" s="349"/>
      <c r="Q467" s="349"/>
    </row>
    <row r="468" spans="9:17">
      <c r="I468" s="106"/>
      <c r="O468" s="349"/>
      <c r="P468" s="349"/>
      <c r="Q468" s="349"/>
    </row>
    <row r="469" spans="9:17">
      <c r="I469" s="106"/>
      <c r="O469" s="349"/>
      <c r="P469" s="349"/>
      <c r="Q469" s="349"/>
    </row>
    <row r="470" spans="9:17">
      <c r="I470" s="106"/>
      <c r="O470" s="349"/>
      <c r="P470" s="349"/>
      <c r="Q470" s="349"/>
    </row>
    <row r="471" spans="9:17">
      <c r="I471" s="106"/>
      <c r="O471" s="349"/>
      <c r="P471" s="349"/>
      <c r="Q471" s="349"/>
    </row>
    <row r="472" spans="9:17">
      <c r="I472" s="106"/>
      <c r="O472" s="349"/>
      <c r="P472" s="349"/>
      <c r="Q472" s="349"/>
    </row>
    <row r="473" spans="9:17">
      <c r="I473" s="106"/>
      <c r="O473" s="349"/>
      <c r="P473" s="349"/>
      <c r="Q473" s="349"/>
    </row>
    <row r="474" spans="9:17">
      <c r="I474" s="106"/>
      <c r="O474" s="349"/>
      <c r="P474" s="349"/>
      <c r="Q474" s="349"/>
    </row>
    <row r="475" spans="9:17">
      <c r="I475" s="106"/>
      <c r="O475" s="349"/>
      <c r="P475" s="349"/>
      <c r="Q475" s="349"/>
    </row>
    <row r="476" spans="9:17">
      <c r="I476" s="106"/>
      <c r="O476" s="349"/>
      <c r="P476" s="349"/>
      <c r="Q476" s="349"/>
    </row>
    <row r="477" spans="9:17">
      <c r="I477" s="106"/>
      <c r="O477" s="349"/>
      <c r="P477" s="349"/>
      <c r="Q477" s="349"/>
    </row>
    <row r="478" spans="9:17">
      <c r="I478" s="106"/>
      <c r="O478" s="349"/>
      <c r="P478" s="349"/>
      <c r="Q478" s="349"/>
    </row>
    <row r="479" spans="9:17">
      <c r="I479" s="106"/>
      <c r="O479" s="349"/>
      <c r="P479" s="349"/>
      <c r="Q479" s="349"/>
    </row>
    <row r="480" spans="9:17">
      <c r="I480" s="106"/>
      <c r="O480" s="349"/>
      <c r="P480" s="349"/>
      <c r="Q480" s="349"/>
    </row>
    <row r="481" spans="9:17">
      <c r="I481" s="106"/>
      <c r="O481" s="349"/>
      <c r="P481" s="349"/>
      <c r="Q481" s="349"/>
    </row>
    <row r="482" spans="9:17">
      <c r="I482" s="106"/>
      <c r="O482" s="349"/>
      <c r="P482" s="349"/>
      <c r="Q482" s="349"/>
    </row>
    <row r="483" spans="9:17">
      <c r="I483" s="106"/>
      <c r="O483" s="349"/>
      <c r="P483" s="349"/>
      <c r="Q483" s="349"/>
    </row>
    <row r="484" spans="9:17">
      <c r="I484" s="106"/>
      <c r="O484" s="349"/>
      <c r="P484" s="349"/>
      <c r="Q484" s="349"/>
    </row>
    <row r="485" spans="9:17">
      <c r="I485" s="106"/>
      <c r="O485" s="349"/>
      <c r="P485" s="349"/>
      <c r="Q485" s="349"/>
    </row>
    <row r="486" spans="9:17">
      <c r="I486" s="106"/>
      <c r="O486" s="349"/>
      <c r="P486" s="349"/>
      <c r="Q486" s="349"/>
    </row>
    <row r="487" spans="9:17">
      <c r="I487" s="106"/>
      <c r="O487" s="349"/>
      <c r="P487" s="349"/>
      <c r="Q487" s="349"/>
    </row>
    <row r="488" spans="9:17">
      <c r="I488" s="106"/>
      <c r="O488" s="349"/>
      <c r="P488" s="349"/>
      <c r="Q488" s="349"/>
    </row>
    <row r="489" spans="9:17">
      <c r="I489" s="106"/>
      <c r="O489" s="349"/>
      <c r="P489" s="349"/>
      <c r="Q489" s="349"/>
    </row>
    <row r="490" spans="9:17">
      <c r="I490" s="106"/>
      <c r="O490" s="349"/>
      <c r="P490" s="349"/>
      <c r="Q490" s="349"/>
    </row>
    <row r="491" spans="9:17">
      <c r="I491" s="106"/>
      <c r="O491" s="349"/>
      <c r="P491" s="349"/>
      <c r="Q491" s="349"/>
    </row>
    <row r="492" spans="9:17">
      <c r="I492" s="106"/>
      <c r="O492" s="349"/>
      <c r="P492" s="349"/>
      <c r="Q492" s="349"/>
    </row>
    <row r="493" spans="9:17">
      <c r="I493" s="106"/>
      <c r="O493" s="349"/>
      <c r="P493" s="349"/>
      <c r="Q493" s="349"/>
    </row>
    <row r="494" spans="9:17">
      <c r="I494" s="106"/>
      <c r="O494" s="349"/>
      <c r="P494" s="349"/>
      <c r="Q494" s="349"/>
    </row>
    <row r="495" spans="9:17">
      <c r="I495" s="106"/>
      <c r="O495" s="349"/>
      <c r="P495" s="349"/>
      <c r="Q495" s="349"/>
    </row>
    <row r="496" spans="9:17">
      <c r="I496" s="106"/>
      <c r="O496" s="349"/>
      <c r="P496" s="349"/>
      <c r="Q496" s="349"/>
    </row>
    <row r="497" spans="9:17">
      <c r="I497" s="106"/>
      <c r="O497" s="349"/>
      <c r="P497" s="349"/>
      <c r="Q497" s="349"/>
    </row>
    <row r="498" spans="9:17">
      <c r="I498" s="106"/>
      <c r="O498" s="349"/>
      <c r="P498" s="349"/>
      <c r="Q498" s="349"/>
    </row>
    <row r="499" spans="9:17">
      <c r="I499" s="106"/>
      <c r="O499" s="349"/>
      <c r="P499" s="349"/>
      <c r="Q499" s="349"/>
    </row>
    <row r="500" spans="9:17">
      <c r="I500" s="106"/>
      <c r="O500" s="349"/>
      <c r="P500" s="349"/>
      <c r="Q500" s="349"/>
    </row>
    <row r="501" spans="9:17">
      <c r="I501" s="106"/>
      <c r="O501" s="349"/>
      <c r="P501" s="349"/>
      <c r="Q501" s="349"/>
    </row>
    <row r="502" spans="9:17">
      <c r="I502" s="106"/>
      <c r="O502" s="349"/>
      <c r="P502" s="349"/>
      <c r="Q502" s="349"/>
    </row>
    <row r="503" spans="9:17">
      <c r="I503" s="106"/>
      <c r="O503" s="349"/>
      <c r="P503" s="349"/>
      <c r="Q503" s="349"/>
    </row>
    <row r="504" spans="9:17">
      <c r="I504" s="106"/>
      <c r="O504" s="349"/>
      <c r="P504" s="349"/>
      <c r="Q504" s="349"/>
    </row>
    <row r="505" spans="9:17">
      <c r="I505" s="106"/>
      <c r="O505" s="349"/>
      <c r="P505" s="349"/>
      <c r="Q505" s="349"/>
    </row>
    <row r="506" spans="9:17">
      <c r="I506" s="106"/>
      <c r="O506" s="349"/>
      <c r="P506" s="349"/>
      <c r="Q506" s="349"/>
    </row>
    <row r="507" spans="9:17">
      <c r="I507" s="106"/>
      <c r="O507" s="349"/>
      <c r="P507" s="349"/>
      <c r="Q507" s="349"/>
    </row>
    <row r="508" spans="9:17">
      <c r="I508" s="106"/>
      <c r="O508" s="349"/>
      <c r="P508" s="349"/>
      <c r="Q508" s="349"/>
    </row>
    <row r="509" spans="9:17">
      <c r="I509" s="106"/>
      <c r="O509" s="349"/>
      <c r="P509" s="349"/>
      <c r="Q509" s="349"/>
    </row>
    <row r="510" spans="9:17">
      <c r="I510" s="106"/>
      <c r="O510" s="349"/>
      <c r="P510" s="349"/>
      <c r="Q510" s="349"/>
    </row>
    <row r="511" spans="9:17">
      <c r="I511" s="106"/>
      <c r="O511" s="349"/>
      <c r="P511" s="349"/>
      <c r="Q511" s="349"/>
    </row>
    <row r="512" spans="9:17">
      <c r="I512" s="106"/>
      <c r="O512" s="349"/>
      <c r="P512" s="349"/>
      <c r="Q512" s="349"/>
    </row>
    <row r="513" spans="9:17">
      <c r="I513" s="106"/>
      <c r="O513" s="349"/>
      <c r="P513" s="349"/>
      <c r="Q513" s="349"/>
    </row>
    <row r="514" spans="9:17">
      <c r="I514" s="106"/>
      <c r="O514" s="349"/>
      <c r="P514" s="349"/>
      <c r="Q514" s="349"/>
    </row>
    <row r="515" spans="9:17">
      <c r="I515" s="106"/>
      <c r="O515" s="349"/>
      <c r="P515" s="349"/>
      <c r="Q515" s="349"/>
    </row>
    <row r="516" spans="9:17">
      <c r="I516" s="106"/>
      <c r="O516" s="349"/>
      <c r="P516" s="349"/>
      <c r="Q516" s="349"/>
    </row>
    <row r="517" spans="9:17">
      <c r="I517" s="106"/>
      <c r="O517" s="349"/>
      <c r="P517" s="349"/>
      <c r="Q517" s="349"/>
    </row>
    <row r="518" spans="9:17">
      <c r="I518" s="106"/>
      <c r="O518" s="349"/>
      <c r="P518" s="349"/>
      <c r="Q518" s="349"/>
    </row>
    <row r="519" spans="9:17">
      <c r="I519" s="106"/>
      <c r="O519" s="349"/>
      <c r="P519" s="349"/>
      <c r="Q519" s="349"/>
    </row>
    <row r="520" spans="9:17">
      <c r="I520" s="106"/>
      <c r="O520" s="349"/>
      <c r="P520" s="349"/>
      <c r="Q520" s="349"/>
    </row>
    <row r="521" spans="9:17">
      <c r="I521" s="106"/>
      <c r="O521" s="349"/>
      <c r="P521" s="349"/>
      <c r="Q521" s="349"/>
    </row>
    <row r="522" spans="9:17">
      <c r="I522" s="106"/>
      <c r="O522" s="349"/>
      <c r="P522" s="349"/>
      <c r="Q522" s="349"/>
    </row>
    <row r="523" spans="9:17">
      <c r="I523" s="106"/>
      <c r="O523" s="349"/>
      <c r="P523" s="349"/>
      <c r="Q523" s="349"/>
    </row>
    <row r="524" spans="9:17">
      <c r="I524" s="106"/>
      <c r="O524" s="349"/>
      <c r="P524" s="349"/>
      <c r="Q524" s="349"/>
    </row>
    <row r="525" spans="9:17">
      <c r="I525" s="106"/>
      <c r="O525" s="349"/>
      <c r="P525" s="349"/>
      <c r="Q525" s="349"/>
    </row>
    <row r="526" spans="9:17">
      <c r="I526" s="106"/>
      <c r="O526" s="349"/>
      <c r="P526" s="349"/>
      <c r="Q526" s="349"/>
    </row>
    <row r="527" spans="9:17">
      <c r="I527" s="106"/>
      <c r="O527" s="349"/>
      <c r="P527" s="349"/>
      <c r="Q527" s="349"/>
    </row>
    <row r="528" spans="9:17">
      <c r="I528" s="106"/>
      <c r="O528" s="349"/>
      <c r="P528" s="349"/>
      <c r="Q528" s="349"/>
    </row>
    <row r="529" spans="9:17">
      <c r="I529" s="106"/>
      <c r="O529" s="349"/>
      <c r="P529" s="349"/>
      <c r="Q529" s="349"/>
    </row>
    <row r="530" spans="9:17">
      <c r="I530" s="106"/>
      <c r="O530" s="349"/>
      <c r="P530" s="349"/>
      <c r="Q530" s="349"/>
    </row>
    <row r="531" spans="9:17">
      <c r="I531" s="106"/>
      <c r="O531" s="349"/>
      <c r="P531" s="349"/>
      <c r="Q531" s="349"/>
    </row>
    <row r="532" spans="9:17">
      <c r="I532" s="106"/>
      <c r="O532" s="349"/>
      <c r="P532" s="349"/>
      <c r="Q532" s="349"/>
    </row>
    <row r="533" spans="9:17">
      <c r="I533" s="106"/>
      <c r="O533" s="349"/>
      <c r="P533" s="349"/>
      <c r="Q533" s="349"/>
    </row>
    <row r="534" spans="9:17">
      <c r="I534" s="106"/>
      <c r="O534" s="349"/>
      <c r="P534" s="349"/>
      <c r="Q534" s="349"/>
    </row>
    <row r="535" spans="9:17">
      <c r="I535" s="106"/>
      <c r="O535" s="349"/>
      <c r="P535" s="349"/>
      <c r="Q535" s="349"/>
    </row>
    <row r="536" spans="9:17">
      <c r="I536" s="106"/>
      <c r="O536" s="349"/>
      <c r="P536" s="349"/>
      <c r="Q536" s="349"/>
    </row>
    <row r="537" spans="9:17">
      <c r="I537" s="106"/>
      <c r="O537" s="349"/>
      <c r="P537" s="349"/>
      <c r="Q537" s="349"/>
    </row>
    <row r="538" spans="9:17">
      <c r="I538" s="106"/>
      <c r="O538" s="349"/>
      <c r="P538" s="349"/>
      <c r="Q538" s="349"/>
    </row>
    <row r="539" spans="9:17">
      <c r="I539" s="106"/>
      <c r="O539" s="349"/>
      <c r="P539" s="349"/>
      <c r="Q539" s="349"/>
    </row>
    <row r="540" spans="9:17">
      <c r="I540" s="106"/>
      <c r="O540" s="349"/>
      <c r="P540" s="349"/>
      <c r="Q540" s="349"/>
    </row>
    <row r="541" spans="9:17">
      <c r="I541" s="106"/>
      <c r="O541" s="349"/>
      <c r="P541" s="349"/>
      <c r="Q541" s="349"/>
    </row>
    <row r="542" spans="9:17">
      <c r="I542" s="106"/>
      <c r="O542" s="349"/>
      <c r="P542" s="349"/>
      <c r="Q542" s="349"/>
    </row>
    <row r="543" spans="9:17">
      <c r="I543" s="106"/>
      <c r="O543" s="349"/>
      <c r="P543" s="349"/>
      <c r="Q543" s="349"/>
    </row>
    <row r="544" spans="9:17">
      <c r="I544" s="106"/>
      <c r="O544" s="349"/>
      <c r="P544" s="349"/>
      <c r="Q544" s="349"/>
    </row>
    <row r="545" spans="9:17">
      <c r="I545" s="106"/>
      <c r="O545" s="349"/>
      <c r="P545" s="349"/>
      <c r="Q545" s="349"/>
    </row>
    <row r="546" spans="9:17">
      <c r="I546" s="106"/>
      <c r="O546" s="349"/>
      <c r="P546" s="349"/>
      <c r="Q546" s="349"/>
    </row>
    <row r="547" spans="9:17">
      <c r="I547" s="106"/>
      <c r="O547" s="349"/>
      <c r="P547" s="349"/>
      <c r="Q547" s="349"/>
    </row>
    <row r="548" spans="9:17">
      <c r="I548" s="106"/>
      <c r="O548" s="349"/>
      <c r="P548" s="349"/>
      <c r="Q548" s="349"/>
    </row>
    <row r="549" spans="9:17">
      <c r="I549" s="106"/>
      <c r="O549" s="349"/>
      <c r="P549" s="349"/>
      <c r="Q549" s="349"/>
    </row>
    <row r="550" spans="9:17">
      <c r="I550" s="106"/>
      <c r="O550" s="349"/>
      <c r="P550" s="349"/>
      <c r="Q550" s="349"/>
    </row>
    <row r="551" spans="9:17">
      <c r="I551" s="106"/>
      <c r="O551" s="349"/>
      <c r="P551" s="349"/>
      <c r="Q551" s="349"/>
    </row>
    <row r="552" spans="9:17">
      <c r="I552" s="106"/>
      <c r="O552" s="349"/>
      <c r="P552" s="349"/>
      <c r="Q552" s="349"/>
    </row>
    <row r="553" spans="9:17">
      <c r="I553" s="106"/>
      <c r="O553" s="349"/>
      <c r="P553" s="349"/>
      <c r="Q553" s="349"/>
    </row>
    <row r="554" spans="9:17">
      <c r="I554" s="106"/>
      <c r="O554" s="349"/>
      <c r="P554" s="349"/>
      <c r="Q554" s="349"/>
    </row>
    <row r="555" spans="9:17">
      <c r="I555" s="106"/>
      <c r="O555" s="349"/>
      <c r="P555" s="349"/>
      <c r="Q555" s="349"/>
    </row>
    <row r="556" spans="9:17">
      <c r="I556" s="106"/>
      <c r="O556" s="349"/>
      <c r="P556" s="349"/>
      <c r="Q556" s="349"/>
    </row>
    <row r="557" spans="9:17">
      <c r="I557" s="106"/>
      <c r="O557" s="349"/>
      <c r="P557" s="349"/>
      <c r="Q557" s="349"/>
    </row>
    <row r="558" spans="9:17">
      <c r="I558" s="106"/>
      <c r="O558" s="349"/>
      <c r="P558" s="349"/>
      <c r="Q558" s="349"/>
    </row>
    <row r="559" spans="9:17">
      <c r="I559" s="106"/>
      <c r="O559" s="349"/>
      <c r="P559" s="349"/>
      <c r="Q559" s="349"/>
    </row>
    <row r="560" spans="9:17">
      <c r="I560" s="106"/>
      <c r="O560" s="349"/>
      <c r="P560" s="349"/>
      <c r="Q560" s="349"/>
    </row>
    <row r="561" spans="9:17">
      <c r="I561" s="106"/>
      <c r="O561" s="349"/>
      <c r="P561" s="349"/>
      <c r="Q561" s="349"/>
    </row>
    <row r="562" spans="9:17">
      <c r="I562" s="106"/>
      <c r="O562" s="349"/>
      <c r="P562" s="349"/>
      <c r="Q562" s="349"/>
    </row>
    <row r="563" spans="9:17">
      <c r="I563" s="106"/>
      <c r="O563" s="349"/>
      <c r="P563" s="349"/>
      <c r="Q563" s="349"/>
    </row>
    <row r="564" spans="9:17">
      <c r="I564" s="106"/>
      <c r="O564" s="349"/>
      <c r="P564" s="349"/>
      <c r="Q564" s="349"/>
    </row>
    <row r="565" spans="9:17">
      <c r="I565" s="106"/>
      <c r="O565" s="349"/>
      <c r="P565" s="349"/>
      <c r="Q565" s="349"/>
    </row>
    <row r="566" spans="9:17">
      <c r="I566" s="106"/>
      <c r="O566" s="349"/>
      <c r="P566" s="349"/>
      <c r="Q566" s="349"/>
    </row>
    <row r="567" spans="9:17">
      <c r="I567" s="106"/>
      <c r="O567" s="349"/>
      <c r="P567" s="349"/>
      <c r="Q567" s="349"/>
    </row>
    <row r="568" spans="9:17">
      <c r="I568" s="106"/>
      <c r="O568" s="349"/>
      <c r="P568" s="349"/>
      <c r="Q568" s="349"/>
    </row>
    <row r="569" spans="9:17">
      <c r="I569" s="106"/>
      <c r="O569" s="349"/>
      <c r="P569" s="349"/>
      <c r="Q569" s="349"/>
    </row>
    <row r="570" spans="9:17">
      <c r="I570" s="106"/>
      <c r="O570" s="349"/>
      <c r="P570" s="349"/>
      <c r="Q570" s="349"/>
    </row>
    <row r="571" spans="9:17">
      <c r="I571" s="106"/>
      <c r="O571" s="349"/>
      <c r="P571" s="349"/>
      <c r="Q571" s="349"/>
    </row>
    <row r="572" spans="9:17">
      <c r="I572" s="106"/>
      <c r="O572" s="349"/>
      <c r="P572" s="349"/>
      <c r="Q572" s="349"/>
    </row>
    <row r="573" spans="9:17">
      <c r="I573" s="106"/>
      <c r="O573" s="349"/>
      <c r="P573" s="349"/>
      <c r="Q573" s="349"/>
    </row>
    <row r="574" spans="9:17">
      <c r="I574" s="106"/>
      <c r="O574" s="349"/>
      <c r="P574" s="349"/>
      <c r="Q574" s="349"/>
    </row>
    <row r="575" spans="9:17">
      <c r="I575" s="106"/>
      <c r="O575" s="349"/>
      <c r="P575" s="349"/>
      <c r="Q575" s="349"/>
    </row>
    <row r="576" spans="9:17">
      <c r="I576" s="106"/>
      <c r="O576" s="349"/>
      <c r="P576" s="349"/>
      <c r="Q576" s="349"/>
    </row>
    <row r="577" spans="9:17">
      <c r="I577" s="106"/>
      <c r="O577" s="349"/>
      <c r="P577" s="349"/>
      <c r="Q577" s="349"/>
    </row>
    <row r="578" spans="9:17">
      <c r="I578" s="106"/>
      <c r="O578" s="349"/>
      <c r="P578" s="349"/>
      <c r="Q578" s="349"/>
    </row>
    <row r="579" spans="9:17">
      <c r="I579" s="106"/>
      <c r="O579" s="349"/>
      <c r="P579" s="349"/>
      <c r="Q579" s="349"/>
    </row>
    <row r="580" spans="9:17">
      <c r="I580" s="106"/>
      <c r="O580" s="349"/>
      <c r="P580" s="349"/>
      <c r="Q580" s="349"/>
    </row>
    <row r="581" spans="9:17">
      <c r="I581" s="106"/>
      <c r="O581" s="349"/>
      <c r="P581" s="349"/>
      <c r="Q581" s="349"/>
    </row>
    <row r="582" spans="9:17">
      <c r="I582" s="106"/>
      <c r="O582" s="349"/>
      <c r="P582" s="349"/>
      <c r="Q582" s="349"/>
    </row>
    <row r="583" spans="9:17">
      <c r="I583" s="106"/>
      <c r="O583" s="349"/>
      <c r="P583" s="349"/>
      <c r="Q583" s="349"/>
    </row>
    <row r="584" spans="9:17">
      <c r="I584" s="106"/>
      <c r="O584" s="349"/>
      <c r="P584" s="349"/>
      <c r="Q584" s="349"/>
    </row>
    <row r="585" spans="9:17">
      <c r="I585" s="106"/>
      <c r="O585" s="349"/>
      <c r="P585" s="349"/>
      <c r="Q585" s="349"/>
    </row>
    <row r="586" spans="9:17">
      <c r="I586" s="106"/>
      <c r="O586" s="349"/>
      <c r="P586" s="349"/>
      <c r="Q586" s="349"/>
    </row>
    <row r="587" spans="9:17">
      <c r="I587" s="106"/>
      <c r="O587" s="349"/>
      <c r="P587" s="349"/>
      <c r="Q587" s="349"/>
    </row>
    <row r="588" spans="9:17">
      <c r="I588" s="106"/>
      <c r="O588" s="349"/>
      <c r="P588" s="349"/>
      <c r="Q588" s="349"/>
    </row>
    <row r="589" spans="9:17">
      <c r="I589" s="106"/>
      <c r="O589" s="349"/>
      <c r="P589" s="349"/>
      <c r="Q589" s="349"/>
    </row>
    <row r="590" spans="9:17">
      <c r="I590" s="106"/>
      <c r="O590" s="349"/>
      <c r="P590" s="349"/>
      <c r="Q590" s="349"/>
    </row>
    <row r="591" spans="9:17">
      <c r="I591" s="106"/>
      <c r="O591" s="349"/>
      <c r="P591" s="349"/>
      <c r="Q591" s="349"/>
    </row>
    <row r="592" spans="9:17">
      <c r="I592" s="106"/>
      <c r="O592" s="349"/>
      <c r="P592" s="349"/>
      <c r="Q592" s="349"/>
    </row>
    <row r="593" spans="9:17">
      <c r="I593" s="106"/>
      <c r="O593" s="349"/>
      <c r="P593" s="349"/>
      <c r="Q593" s="349"/>
    </row>
    <row r="594" spans="9:17">
      <c r="I594" s="106"/>
      <c r="O594" s="349"/>
      <c r="P594" s="349"/>
      <c r="Q594" s="349"/>
    </row>
    <row r="595" spans="9:17">
      <c r="I595" s="106"/>
      <c r="O595" s="349"/>
      <c r="P595" s="349"/>
      <c r="Q595" s="349"/>
    </row>
    <row r="596" spans="9:17">
      <c r="I596" s="106"/>
      <c r="O596" s="349"/>
      <c r="P596" s="349"/>
      <c r="Q596" s="349"/>
    </row>
    <row r="597" spans="9:17">
      <c r="I597" s="106"/>
      <c r="O597" s="349"/>
      <c r="P597" s="349"/>
      <c r="Q597" s="349"/>
    </row>
    <row r="598" spans="9:17">
      <c r="I598" s="106"/>
      <c r="O598" s="349"/>
      <c r="P598" s="349"/>
      <c r="Q598" s="349"/>
    </row>
    <row r="599" spans="9:17">
      <c r="I599" s="106"/>
      <c r="O599" s="349"/>
      <c r="P599" s="349"/>
      <c r="Q599" s="349"/>
    </row>
    <row r="600" spans="9:17">
      <c r="I600" s="106"/>
      <c r="O600" s="349"/>
      <c r="P600" s="349"/>
      <c r="Q600" s="349"/>
    </row>
    <row r="601" spans="9:17">
      <c r="I601" s="106"/>
      <c r="O601" s="349"/>
      <c r="P601" s="349"/>
      <c r="Q601" s="349"/>
    </row>
    <row r="602" spans="9:17">
      <c r="I602" s="106"/>
      <c r="O602" s="349"/>
      <c r="P602" s="349"/>
      <c r="Q602" s="349"/>
    </row>
    <row r="603" spans="9:17">
      <c r="I603" s="106"/>
      <c r="O603" s="349"/>
      <c r="P603" s="349"/>
      <c r="Q603" s="349"/>
    </row>
    <row r="604" spans="9:17">
      <c r="I604" s="106"/>
      <c r="O604" s="349"/>
      <c r="P604" s="349"/>
      <c r="Q604" s="349"/>
    </row>
    <row r="605" spans="9:17">
      <c r="I605" s="106"/>
      <c r="O605" s="349"/>
      <c r="P605" s="349"/>
      <c r="Q605" s="349"/>
    </row>
    <row r="606" spans="9:17">
      <c r="I606" s="106"/>
      <c r="O606" s="349"/>
      <c r="P606" s="349"/>
      <c r="Q606" s="349"/>
    </row>
    <row r="607" spans="9:17">
      <c r="I607" s="106"/>
      <c r="O607" s="349"/>
      <c r="P607" s="349"/>
      <c r="Q607" s="349"/>
    </row>
    <row r="608" spans="9:17">
      <c r="I608" s="106"/>
      <c r="O608" s="349"/>
      <c r="P608" s="349"/>
      <c r="Q608" s="349"/>
    </row>
    <row r="609" spans="9:17">
      <c r="I609" s="106"/>
      <c r="O609" s="349"/>
      <c r="P609" s="349"/>
      <c r="Q609" s="349"/>
    </row>
    <row r="610" spans="9:17">
      <c r="I610" s="106"/>
      <c r="O610" s="349"/>
      <c r="P610" s="349"/>
      <c r="Q610" s="349"/>
    </row>
    <row r="611" spans="9:17">
      <c r="I611" s="106"/>
      <c r="O611" s="349"/>
      <c r="P611" s="349"/>
      <c r="Q611" s="349"/>
    </row>
    <row r="612" spans="9:17">
      <c r="I612" s="106"/>
      <c r="O612" s="349"/>
      <c r="P612" s="349"/>
      <c r="Q612" s="349"/>
    </row>
    <row r="613" spans="9:17">
      <c r="I613" s="106"/>
      <c r="O613" s="349"/>
      <c r="P613" s="349"/>
      <c r="Q613" s="349"/>
    </row>
    <row r="614" spans="9:17">
      <c r="I614" s="106"/>
      <c r="O614" s="349"/>
      <c r="P614" s="349"/>
      <c r="Q614" s="349"/>
    </row>
    <row r="615" spans="9:17">
      <c r="I615" s="106"/>
      <c r="O615" s="349"/>
      <c r="P615" s="349"/>
      <c r="Q615" s="349"/>
    </row>
    <row r="616" spans="9:17">
      <c r="I616" s="106"/>
      <c r="O616" s="349"/>
      <c r="P616" s="349"/>
      <c r="Q616" s="349"/>
    </row>
    <row r="617" spans="9:17">
      <c r="I617" s="106"/>
      <c r="O617" s="349"/>
      <c r="P617" s="349"/>
      <c r="Q617" s="349"/>
    </row>
    <row r="618" spans="9:17">
      <c r="I618" s="106"/>
      <c r="O618" s="349"/>
      <c r="P618" s="349"/>
      <c r="Q618" s="349"/>
    </row>
    <row r="619" spans="9:17">
      <c r="I619" s="106"/>
      <c r="O619" s="349"/>
      <c r="P619" s="349"/>
      <c r="Q619" s="349"/>
    </row>
    <row r="620" spans="9:17">
      <c r="I620" s="106"/>
      <c r="O620" s="349"/>
      <c r="P620" s="349"/>
      <c r="Q620" s="349"/>
    </row>
    <row r="621" spans="9:17">
      <c r="I621" s="106"/>
      <c r="O621" s="349"/>
      <c r="P621" s="349"/>
      <c r="Q621" s="349"/>
    </row>
    <row r="622" spans="9:17">
      <c r="I622" s="106"/>
      <c r="O622" s="349"/>
      <c r="P622" s="349"/>
      <c r="Q622" s="349"/>
    </row>
    <row r="623" spans="9:17">
      <c r="I623" s="106"/>
      <c r="O623" s="349"/>
      <c r="P623" s="349"/>
      <c r="Q623" s="349"/>
    </row>
    <row r="624" spans="9:17">
      <c r="I624" s="106"/>
      <c r="O624" s="349"/>
      <c r="P624" s="349"/>
      <c r="Q624" s="349"/>
    </row>
    <row r="625" spans="9:17">
      <c r="I625" s="106"/>
      <c r="O625" s="349"/>
      <c r="P625" s="349"/>
      <c r="Q625" s="349"/>
    </row>
    <row r="626" spans="9:17">
      <c r="I626" s="106"/>
      <c r="O626" s="349"/>
      <c r="P626" s="349"/>
      <c r="Q626" s="349"/>
    </row>
    <row r="627" spans="9:17">
      <c r="I627" s="106"/>
      <c r="O627" s="349"/>
      <c r="P627" s="349"/>
      <c r="Q627" s="349"/>
    </row>
    <row r="628" spans="9:17">
      <c r="I628" s="106"/>
      <c r="O628" s="349"/>
      <c r="P628" s="349"/>
      <c r="Q628" s="349"/>
    </row>
    <row r="629" spans="9:17">
      <c r="I629" s="106"/>
      <c r="O629" s="349"/>
      <c r="P629" s="349"/>
      <c r="Q629" s="349"/>
    </row>
    <row r="630" spans="9:17">
      <c r="I630" s="106"/>
      <c r="O630" s="349"/>
      <c r="P630" s="349"/>
      <c r="Q630" s="349"/>
    </row>
    <row r="631" spans="9:17">
      <c r="I631" s="106"/>
      <c r="O631" s="349"/>
      <c r="P631" s="349"/>
      <c r="Q631" s="349"/>
    </row>
    <row r="632" spans="9:17">
      <c r="I632" s="106"/>
      <c r="O632" s="349"/>
      <c r="P632" s="349"/>
      <c r="Q632" s="349"/>
    </row>
    <row r="633" spans="9:17">
      <c r="I633" s="106"/>
      <c r="O633" s="349"/>
      <c r="P633" s="349"/>
      <c r="Q633" s="349"/>
    </row>
    <row r="634" spans="9:17">
      <c r="I634" s="106"/>
      <c r="O634" s="349"/>
      <c r="P634" s="349"/>
      <c r="Q634" s="349"/>
    </row>
    <row r="635" spans="9:17">
      <c r="I635" s="106"/>
      <c r="O635" s="349"/>
      <c r="P635" s="349"/>
      <c r="Q635" s="349"/>
    </row>
    <row r="636" spans="9:17">
      <c r="I636" s="106"/>
      <c r="O636" s="349"/>
      <c r="P636" s="349"/>
      <c r="Q636" s="349"/>
    </row>
    <row r="637" spans="9:17">
      <c r="I637" s="106"/>
      <c r="O637" s="349"/>
      <c r="P637" s="349"/>
      <c r="Q637" s="349"/>
    </row>
    <row r="638" spans="9:17">
      <c r="I638" s="106"/>
      <c r="O638" s="349"/>
      <c r="P638" s="349"/>
      <c r="Q638" s="349"/>
    </row>
    <row r="639" spans="9:17">
      <c r="I639" s="106"/>
      <c r="O639" s="349"/>
      <c r="P639" s="349"/>
      <c r="Q639" s="349"/>
    </row>
    <row r="640" spans="9:17">
      <c r="I640" s="106"/>
      <c r="O640" s="349"/>
      <c r="P640" s="349"/>
      <c r="Q640" s="349"/>
    </row>
    <row r="641" spans="9:17">
      <c r="I641" s="106"/>
      <c r="O641" s="349"/>
      <c r="P641" s="349"/>
      <c r="Q641" s="349"/>
    </row>
    <row r="642" spans="9:17">
      <c r="I642" s="106"/>
      <c r="O642" s="349"/>
      <c r="P642" s="349"/>
      <c r="Q642" s="349"/>
    </row>
    <row r="643" spans="9:17">
      <c r="I643" s="106"/>
      <c r="O643" s="349"/>
      <c r="P643" s="349"/>
      <c r="Q643" s="349"/>
    </row>
    <row r="644" spans="9:17">
      <c r="I644" s="106"/>
      <c r="O644" s="349"/>
      <c r="P644" s="349"/>
      <c r="Q644" s="349"/>
    </row>
    <row r="645" spans="9:17">
      <c r="I645" s="106"/>
      <c r="O645" s="349"/>
      <c r="P645" s="349"/>
      <c r="Q645" s="349"/>
    </row>
    <row r="646" spans="9:17">
      <c r="I646" s="106"/>
      <c r="O646" s="349"/>
      <c r="P646" s="349"/>
      <c r="Q646" s="349"/>
    </row>
    <row r="647" spans="9:17">
      <c r="I647" s="106"/>
      <c r="O647" s="349"/>
      <c r="P647" s="349"/>
      <c r="Q647" s="349"/>
    </row>
    <row r="648" spans="9:17">
      <c r="I648" s="106"/>
      <c r="O648" s="349"/>
      <c r="P648" s="349"/>
      <c r="Q648" s="349"/>
    </row>
    <row r="649" spans="9:17">
      <c r="I649" s="106"/>
      <c r="O649" s="349"/>
      <c r="P649" s="349"/>
      <c r="Q649" s="349"/>
    </row>
    <row r="650" spans="9:17">
      <c r="I650" s="106"/>
      <c r="O650" s="349"/>
      <c r="P650" s="349"/>
      <c r="Q650" s="349"/>
    </row>
    <row r="651" spans="9:17">
      <c r="I651" s="106"/>
      <c r="O651" s="349"/>
      <c r="P651" s="349"/>
      <c r="Q651" s="349"/>
    </row>
    <row r="652" spans="9:17">
      <c r="I652" s="106"/>
      <c r="O652" s="349"/>
      <c r="P652" s="349"/>
      <c r="Q652" s="349"/>
    </row>
    <row r="653" spans="9:17">
      <c r="I653" s="106"/>
      <c r="O653" s="349"/>
      <c r="P653" s="349"/>
      <c r="Q653" s="349"/>
    </row>
    <row r="654" spans="9:17">
      <c r="I654" s="106"/>
      <c r="O654" s="349"/>
      <c r="P654" s="349"/>
      <c r="Q654" s="349"/>
    </row>
    <row r="655" spans="9:17">
      <c r="I655" s="106"/>
      <c r="O655" s="349"/>
      <c r="P655" s="349"/>
      <c r="Q655" s="349"/>
    </row>
    <row r="656" spans="9:17">
      <c r="I656" s="106"/>
      <c r="O656" s="349"/>
      <c r="P656" s="349"/>
      <c r="Q656" s="349"/>
    </row>
    <row r="657" spans="9:17">
      <c r="I657" s="106"/>
      <c r="O657" s="349"/>
      <c r="P657" s="349"/>
      <c r="Q657" s="349"/>
    </row>
    <row r="658" spans="9:17">
      <c r="I658" s="106"/>
      <c r="O658" s="349"/>
      <c r="P658" s="349"/>
      <c r="Q658" s="349"/>
    </row>
    <row r="659" spans="9:17">
      <c r="I659" s="106"/>
      <c r="O659" s="349"/>
      <c r="P659" s="349"/>
      <c r="Q659" s="349"/>
    </row>
    <row r="660" spans="9:17">
      <c r="I660" s="106"/>
      <c r="O660" s="349"/>
      <c r="P660" s="349"/>
      <c r="Q660" s="349"/>
    </row>
    <row r="661" spans="9:17">
      <c r="I661" s="106"/>
      <c r="O661" s="349"/>
      <c r="P661" s="349"/>
      <c r="Q661" s="349"/>
    </row>
    <row r="662" spans="9:17">
      <c r="I662" s="106"/>
      <c r="O662" s="349"/>
      <c r="P662" s="349"/>
      <c r="Q662" s="349"/>
    </row>
    <row r="663" spans="9:17">
      <c r="I663" s="106"/>
      <c r="O663" s="349"/>
      <c r="P663" s="349"/>
      <c r="Q663" s="349"/>
    </row>
    <row r="664" spans="9:17">
      <c r="I664" s="106"/>
      <c r="O664" s="349"/>
      <c r="P664" s="349"/>
      <c r="Q664" s="349"/>
    </row>
    <row r="665" spans="9:17">
      <c r="I665" s="106"/>
      <c r="O665" s="349"/>
      <c r="P665" s="349"/>
      <c r="Q665" s="349"/>
    </row>
    <row r="666" spans="9:17">
      <c r="I666" s="106"/>
      <c r="O666" s="349"/>
      <c r="P666" s="349"/>
      <c r="Q666" s="349"/>
    </row>
    <row r="667" spans="9:17">
      <c r="I667" s="106"/>
      <c r="O667" s="349"/>
      <c r="P667" s="349"/>
      <c r="Q667" s="349"/>
    </row>
    <row r="668" spans="9:17">
      <c r="I668" s="106"/>
      <c r="O668" s="349"/>
      <c r="P668" s="349"/>
      <c r="Q668" s="349"/>
    </row>
    <row r="669" spans="9:17">
      <c r="I669" s="106"/>
      <c r="O669" s="349"/>
      <c r="P669" s="349"/>
      <c r="Q669" s="349"/>
    </row>
    <row r="670" spans="9:17">
      <c r="I670" s="106"/>
      <c r="O670" s="349"/>
      <c r="P670" s="349"/>
      <c r="Q670" s="349"/>
    </row>
    <row r="671" spans="9:17">
      <c r="I671" s="106"/>
      <c r="O671" s="349"/>
      <c r="P671" s="349"/>
      <c r="Q671" s="349"/>
    </row>
    <row r="672" spans="9:17">
      <c r="I672" s="106"/>
      <c r="O672" s="349"/>
      <c r="P672" s="349"/>
      <c r="Q672" s="349"/>
    </row>
    <row r="673" spans="9:17">
      <c r="I673" s="106"/>
      <c r="O673" s="349"/>
      <c r="P673" s="349"/>
      <c r="Q673" s="349"/>
    </row>
    <row r="674" spans="9:17">
      <c r="I674" s="106"/>
      <c r="O674" s="349"/>
      <c r="P674" s="349"/>
      <c r="Q674" s="349"/>
    </row>
    <row r="675" spans="9:17">
      <c r="I675" s="106"/>
      <c r="O675" s="349"/>
      <c r="P675" s="349"/>
      <c r="Q675" s="349"/>
    </row>
    <row r="676" spans="9:17">
      <c r="I676" s="106"/>
      <c r="O676" s="349"/>
      <c r="P676" s="349"/>
      <c r="Q676" s="349"/>
    </row>
    <row r="677" spans="9:17">
      <c r="I677" s="106"/>
      <c r="O677" s="349"/>
      <c r="P677" s="349"/>
      <c r="Q677" s="349"/>
    </row>
    <row r="678" spans="9:17">
      <c r="I678" s="106"/>
      <c r="O678" s="349"/>
      <c r="P678" s="349"/>
      <c r="Q678" s="349"/>
    </row>
    <row r="679" spans="9:17">
      <c r="I679" s="106"/>
      <c r="O679" s="349"/>
      <c r="P679" s="349"/>
      <c r="Q679" s="349"/>
    </row>
    <row r="680" spans="9:17">
      <c r="I680" s="106"/>
      <c r="O680" s="349"/>
      <c r="P680" s="349"/>
      <c r="Q680" s="349"/>
    </row>
    <row r="681" spans="9:17">
      <c r="I681" s="106"/>
      <c r="O681" s="349"/>
      <c r="P681" s="349"/>
      <c r="Q681" s="349"/>
    </row>
    <row r="682" spans="9:17">
      <c r="I682" s="106"/>
      <c r="O682" s="349"/>
      <c r="P682" s="349"/>
      <c r="Q682" s="349"/>
    </row>
    <row r="683" spans="9:17">
      <c r="I683" s="106"/>
      <c r="O683" s="349"/>
      <c r="P683" s="349"/>
      <c r="Q683" s="349"/>
    </row>
    <row r="684" spans="9:17">
      <c r="I684" s="106"/>
      <c r="O684" s="349"/>
      <c r="P684" s="349"/>
      <c r="Q684" s="349"/>
    </row>
    <row r="685" spans="9:17">
      <c r="I685" s="106"/>
      <c r="O685" s="349"/>
      <c r="P685" s="349"/>
      <c r="Q685" s="349"/>
    </row>
    <row r="686" spans="9:17">
      <c r="I686" s="106"/>
      <c r="O686" s="349"/>
      <c r="P686" s="349"/>
      <c r="Q686" s="349"/>
    </row>
    <row r="687" spans="9:17">
      <c r="I687" s="106"/>
      <c r="O687" s="349"/>
      <c r="P687" s="349"/>
      <c r="Q687" s="349"/>
    </row>
    <row r="688" spans="9:17">
      <c r="I688" s="106"/>
      <c r="O688" s="349"/>
      <c r="P688" s="349"/>
      <c r="Q688" s="349"/>
    </row>
    <row r="689" spans="9:17">
      <c r="I689" s="106"/>
      <c r="O689" s="349"/>
      <c r="P689" s="349"/>
      <c r="Q689" s="349"/>
    </row>
    <row r="690" spans="9:17">
      <c r="I690" s="106"/>
      <c r="O690" s="349"/>
      <c r="P690" s="349"/>
      <c r="Q690" s="349"/>
    </row>
    <row r="691" spans="9:17">
      <c r="I691" s="106"/>
      <c r="O691" s="349"/>
      <c r="P691" s="349"/>
      <c r="Q691" s="349"/>
    </row>
    <row r="692" spans="9:17">
      <c r="I692" s="106"/>
      <c r="O692" s="349"/>
      <c r="P692" s="349"/>
      <c r="Q692" s="349"/>
    </row>
    <row r="693" spans="9:17">
      <c r="I693" s="106"/>
      <c r="O693" s="349"/>
      <c r="P693" s="349"/>
      <c r="Q693" s="349"/>
    </row>
    <row r="694" spans="9:17">
      <c r="I694" s="106"/>
      <c r="O694" s="349"/>
      <c r="P694" s="349"/>
      <c r="Q694" s="349"/>
    </row>
    <row r="695" spans="9:17">
      <c r="I695" s="106"/>
      <c r="O695" s="349"/>
      <c r="P695" s="349"/>
      <c r="Q695" s="349"/>
    </row>
    <row r="696" spans="9:17">
      <c r="I696" s="106"/>
      <c r="O696" s="349"/>
      <c r="P696" s="349"/>
      <c r="Q696" s="349"/>
    </row>
    <row r="697" spans="9:17">
      <c r="I697" s="106"/>
      <c r="O697" s="349"/>
      <c r="P697" s="349"/>
      <c r="Q697" s="349"/>
    </row>
    <row r="698" spans="9:17">
      <c r="I698" s="106"/>
      <c r="O698" s="349"/>
      <c r="P698" s="349"/>
      <c r="Q698" s="349"/>
    </row>
    <row r="699" spans="9:17">
      <c r="I699" s="106"/>
      <c r="O699" s="349"/>
      <c r="P699" s="349"/>
      <c r="Q699" s="349"/>
    </row>
    <row r="700" spans="9:17">
      <c r="I700" s="106"/>
      <c r="O700" s="349"/>
      <c r="P700" s="349"/>
      <c r="Q700" s="349"/>
    </row>
    <row r="701" spans="9:17">
      <c r="I701" s="106"/>
      <c r="O701" s="349"/>
      <c r="P701" s="349"/>
      <c r="Q701" s="349"/>
    </row>
    <row r="702" spans="9:17">
      <c r="I702" s="106"/>
      <c r="O702" s="349"/>
      <c r="P702" s="349"/>
      <c r="Q702" s="349"/>
    </row>
    <row r="703" spans="9:17">
      <c r="I703" s="106"/>
      <c r="O703" s="349"/>
      <c r="P703" s="349"/>
      <c r="Q703" s="349"/>
    </row>
    <row r="704" spans="9:17">
      <c r="I704" s="106"/>
      <c r="O704" s="349"/>
      <c r="P704" s="349"/>
      <c r="Q704" s="349"/>
    </row>
    <row r="705" spans="9:17">
      <c r="I705" s="106"/>
      <c r="O705" s="349"/>
      <c r="P705" s="349"/>
      <c r="Q705" s="349"/>
    </row>
    <row r="706" spans="9:17">
      <c r="I706" s="106"/>
      <c r="O706" s="349"/>
      <c r="P706" s="349"/>
      <c r="Q706" s="349"/>
    </row>
    <row r="707" spans="9:17">
      <c r="I707" s="106"/>
      <c r="O707" s="349"/>
      <c r="P707" s="349"/>
      <c r="Q707" s="349"/>
    </row>
    <row r="708" spans="9:17">
      <c r="I708" s="106"/>
      <c r="O708" s="349"/>
      <c r="P708" s="349"/>
      <c r="Q708" s="349"/>
    </row>
    <row r="709" spans="9:17">
      <c r="I709" s="106"/>
      <c r="O709" s="349"/>
      <c r="P709" s="349"/>
      <c r="Q709" s="349"/>
    </row>
    <row r="710" spans="9:17">
      <c r="I710" s="106"/>
      <c r="O710" s="349"/>
      <c r="P710" s="349"/>
      <c r="Q710" s="349"/>
    </row>
    <row r="711" spans="9:17">
      <c r="I711" s="106"/>
      <c r="O711" s="349"/>
      <c r="P711" s="349"/>
      <c r="Q711" s="349"/>
    </row>
    <row r="712" spans="9:17">
      <c r="I712" s="106"/>
      <c r="O712" s="349"/>
      <c r="P712" s="349"/>
      <c r="Q712" s="349"/>
    </row>
    <row r="713" spans="9:17">
      <c r="I713" s="106"/>
      <c r="O713" s="349"/>
      <c r="P713" s="349"/>
      <c r="Q713" s="349"/>
    </row>
    <row r="714" spans="9:17">
      <c r="I714" s="106"/>
      <c r="O714" s="349"/>
      <c r="P714" s="349"/>
      <c r="Q714" s="349"/>
    </row>
    <row r="715" spans="9:17">
      <c r="I715" s="106"/>
      <c r="O715" s="349"/>
      <c r="P715" s="349"/>
      <c r="Q715" s="349"/>
    </row>
    <row r="716" spans="9:17">
      <c r="I716" s="106"/>
      <c r="O716" s="349"/>
      <c r="P716" s="349"/>
      <c r="Q716" s="349"/>
    </row>
    <row r="717" spans="9:17">
      <c r="I717" s="106"/>
      <c r="O717" s="349"/>
      <c r="P717" s="349"/>
      <c r="Q717" s="349"/>
    </row>
    <row r="718" spans="9:17">
      <c r="I718" s="106"/>
      <c r="O718" s="349"/>
      <c r="P718" s="349"/>
      <c r="Q718" s="349"/>
    </row>
    <row r="719" spans="9:17">
      <c r="I719" s="106"/>
      <c r="O719" s="349"/>
      <c r="P719" s="349"/>
      <c r="Q719" s="349"/>
    </row>
    <row r="720" spans="9:17">
      <c r="I720" s="106"/>
      <c r="O720" s="349"/>
      <c r="P720" s="349"/>
      <c r="Q720" s="349"/>
    </row>
    <row r="721" spans="9:17">
      <c r="I721" s="106"/>
      <c r="O721" s="349"/>
      <c r="P721" s="349"/>
      <c r="Q721" s="349"/>
    </row>
    <row r="722" spans="9:17">
      <c r="I722" s="106"/>
      <c r="O722" s="349"/>
      <c r="P722" s="349"/>
      <c r="Q722" s="349"/>
    </row>
    <row r="723" spans="9:17">
      <c r="I723" s="106"/>
      <c r="O723" s="349"/>
      <c r="P723" s="349"/>
      <c r="Q723" s="349"/>
    </row>
    <row r="724" spans="9:17">
      <c r="I724" s="106"/>
      <c r="O724" s="349"/>
      <c r="P724" s="349"/>
      <c r="Q724" s="349"/>
    </row>
    <row r="725" spans="9:17">
      <c r="I725" s="106"/>
      <c r="O725" s="349"/>
      <c r="P725" s="349"/>
      <c r="Q725" s="349"/>
    </row>
    <row r="726" spans="9:17">
      <c r="I726" s="106"/>
      <c r="O726" s="349"/>
      <c r="P726" s="349"/>
      <c r="Q726" s="349"/>
    </row>
    <row r="727" spans="9:17">
      <c r="I727" s="106"/>
      <c r="O727" s="349"/>
      <c r="P727" s="349"/>
      <c r="Q727" s="349"/>
    </row>
    <row r="728" spans="9:17">
      <c r="I728" s="106"/>
      <c r="O728" s="349"/>
      <c r="P728" s="349"/>
      <c r="Q728" s="349"/>
    </row>
    <row r="729" spans="9:17">
      <c r="I729" s="106"/>
      <c r="O729" s="349"/>
      <c r="P729" s="349"/>
      <c r="Q729" s="349"/>
    </row>
    <row r="730" spans="9:17">
      <c r="I730" s="106"/>
      <c r="O730" s="349"/>
      <c r="P730" s="349"/>
      <c r="Q730" s="349"/>
    </row>
    <row r="731" spans="9:17">
      <c r="I731" s="106"/>
      <c r="O731" s="349"/>
      <c r="P731" s="349"/>
      <c r="Q731" s="349"/>
    </row>
    <row r="732" spans="9:17">
      <c r="I732" s="106"/>
      <c r="O732" s="349"/>
      <c r="P732" s="349"/>
      <c r="Q732" s="349"/>
    </row>
    <row r="733" spans="9:17">
      <c r="I733" s="106"/>
      <c r="O733" s="349"/>
      <c r="P733" s="349"/>
      <c r="Q733" s="349"/>
    </row>
    <row r="734" spans="9:17">
      <c r="I734" s="106"/>
      <c r="O734" s="349"/>
      <c r="P734" s="349"/>
      <c r="Q734" s="349"/>
    </row>
    <row r="735" spans="9:17">
      <c r="I735" s="106"/>
      <c r="O735" s="349"/>
      <c r="P735" s="349"/>
      <c r="Q735" s="349"/>
    </row>
    <row r="736" spans="9:17">
      <c r="I736" s="106"/>
      <c r="O736" s="349"/>
      <c r="P736" s="349"/>
      <c r="Q736" s="349"/>
    </row>
    <row r="737" spans="9:17">
      <c r="I737" s="106"/>
      <c r="O737" s="349"/>
      <c r="P737" s="349"/>
      <c r="Q737" s="349"/>
    </row>
    <row r="738" spans="9:17">
      <c r="I738" s="106"/>
      <c r="O738" s="349"/>
      <c r="P738" s="349"/>
      <c r="Q738" s="349"/>
    </row>
    <row r="739" spans="9:17">
      <c r="I739" s="106"/>
      <c r="O739" s="349"/>
      <c r="P739" s="349"/>
      <c r="Q739" s="349"/>
    </row>
    <row r="740" spans="9:17">
      <c r="I740" s="106"/>
      <c r="O740" s="349"/>
      <c r="P740" s="349"/>
      <c r="Q740" s="349"/>
    </row>
    <row r="741" spans="9:17">
      <c r="I741" s="106"/>
      <c r="O741" s="349"/>
      <c r="P741" s="349"/>
      <c r="Q741" s="349"/>
    </row>
    <row r="742" spans="9:17">
      <c r="I742" s="106"/>
      <c r="O742" s="349"/>
      <c r="P742" s="349"/>
      <c r="Q742" s="349"/>
    </row>
    <row r="743" spans="9:17">
      <c r="I743" s="106"/>
      <c r="O743" s="349"/>
      <c r="P743" s="349"/>
      <c r="Q743" s="349"/>
    </row>
    <row r="744" spans="9:17">
      <c r="I744" s="106"/>
      <c r="O744" s="349"/>
      <c r="P744" s="349"/>
      <c r="Q744" s="349"/>
    </row>
    <row r="745" spans="9:17">
      <c r="I745" s="106"/>
      <c r="O745" s="349"/>
      <c r="P745" s="349"/>
      <c r="Q745" s="349"/>
    </row>
    <row r="746" spans="9:17">
      <c r="I746" s="106"/>
      <c r="O746" s="349"/>
      <c r="P746" s="349"/>
      <c r="Q746" s="349"/>
    </row>
    <row r="747" spans="9:17">
      <c r="I747" s="106"/>
      <c r="O747" s="349"/>
      <c r="P747" s="349"/>
      <c r="Q747" s="349"/>
    </row>
    <row r="748" spans="9:17">
      <c r="I748" s="106"/>
      <c r="O748" s="349"/>
      <c r="P748" s="349"/>
      <c r="Q748" s="349"/>
    </row>
    <row r="749" spans="9:17">
      <c r="I749" s="106"/>
      <c r="O749" s="349"/>
      <c r="P749" s="349"/>
      <c r="Q749" s="349"/>
    </row>
    <row r="750" spans="9:17">
      <c r="I750" s="106"/>
      <c r="O750" s="349"/>
      <c r="P750" s="349"/>
      <c r="Q750" s="349"/>
    </row>
    <row r="751" spans="9:17">
      <c r="I751" s="106"/>
      <c r="O751" s="349"/>
      <c r="P751" s="349"/>
      <c r="Q751" s="349"/>
    </row>
    <row r="752" spans="9:17">
      <c r="I752" s="106"/>
      <c r="O752" s="349"/>
      <c r="P752" s="349"/>
      <c r="Q752" s="349"/>
    </row>
    <row r="753" spans="9:17">
      <c r="I753" s="106"/>
      <c r="O753" s="349"/>
      <c r="P753" s="349"/>
      <c r="Q753" s="349"/>
    </row>
    <row r="754" spans="9:17">
      <c r="I754" s="106"/>
      <c r="O754" s="349"/>
      <c r="P754" s="349"/>
      <c r="Q754" s="349"/>
    </row>
    <row r="755" spans="9:17">
      <c r="I755" s="106"/>
      <c r="O755" s="349"/>
      <c r="P755" s="349"/>
      <c r="Q755" s="349"/>
    </row>
    <row r="756" spans="9:17">
      <c r="I756" s="106"/>
      <c r="O756" s="349"/>
      <c r="P756" s="349"/>
      <c r="Q756" s="349"/>
    </row>
    <row r="757" spans="9:17">
      <c r="I757" s="106"/>
      <c r="O757" s="349"/>
      <c r="P757" s="349"/>
      <c r="Q757" s="349"/>
    </row>
    <row r="758" spans="9:17">
      <c r="I758" s="106"/>
      <c r="O758" s="349"/>
      <c r="P758" s="349"/>
      <c r="Q758" s="349"/>
    </row>
    <row r="759" spans="9:17">
      <c r="I759" s="106"/>
      <c r="O759" s="349"/>
      <c r="P759" s="349"/>
      <c r="Q759" s="349"/>
    </row>
    <row r="760" spans="9:17">
      <c r="I760" s="106"/>
      <c r="O760" s="349"/>
      <c r="P760" s="349"/>
      <c r="Q760" s="349"/>
    </row>
    <row r="761" spans="9:17">
      <c r="I761" s="106"/>
      <c r="O761" s="349"/>
      <c r="P761" s="349"/>
      <c r="Q761" s="349"/>
    </row>
    <row r="762" spans="9:17">
      <c r="I762" s="106"/>
      <c r="O762" s="349"/>
      <c r="P762" s="349"/>
      <c r="Q762" s="349"/>
    </row>
    <row r="763" spans="9:17">
      <c r="I763" s="106"/>
      <c r="O763" s="349"/>
      <c r="P763" s="349"/>
      <c r="Q763" s="349"/>
    </row>
    <row r="764" spans="9:17">
      <c r="I764" s="106"/>
      <c r="O764" s="349"/>
      <c r="P764" s="349"/>
      <c r="Q764" s="349"/>
    </row>
    <row r="765" spans="9:17">
      <c r="I765" s="106"/>
      <c r="O765" s="349"/>
      <c r="P765" s="349"/>
      <c r="Q765" s="349"/>
    </row>
    <row r="766" spans="9:17">
      <c r="I766" s="106"/>
      <c r="O766" s="349"/>
      <c r="P766" s="349"/>
      <c r="Q766" s="349"/>
    </row>
    <row r="767" spans="9:17">
      <c r="I767" s="106"/>
      <c r="O767" s="349"/>
      <c r="P767" s="349"/>
      <c r="Q767" s="349"/>
    </row>
    <row r="768" spans="9:17">
      <c r="I768" s="106"/>
      <c r="O768" s="349"/>
      <c r="P768" s="349"/>
      <c r="Q768" s="349"/>
    </row>
    <row r="769" spans="9:17">
      <c r="I769" s="106"/>
      <c r="O769" s="349"/>
      <c r="P769" s="349"/>
      <c r="Q769" s="349"/>
    </row>
    <row r="770" spans="9:17">
      <c r="I770" s="106"/>
      <c r="O770" s="349"/>
      <c r="P770" s="349"/>
      <c r="Q770" s="349"/>
    </row>
    <row r="771" spans="9:17">
      <c r="I771" s="106"/>
      <c r="O771" s="349"/>
      <c r="P771" s="349"/>
      <c r="Q771" s="349"/>
    </row>
    <row r="772" spans="9:17">
      <c r="I772" s="106"/>
      <c r="O772" s="349"/>
      <c r="P772" s="349"/>
      <c r="Q772" s="349"/>
    </row>
    <row r="773" spans="9:17">
      <c r="I773" s="106"/>
      <c r="O773" s="349"/>
      <c r="P773" s="349"/>
      <c r="Q773" s="349"/>
    </row>
    <row r="774" spans="9:17">
      <c r="I774" s="106"/>
      <c r="O774" s="349"/>
      <c r="P774" s="349"/>
      <c r="Q774" s="349"/>
    </row>
    <row r="775" spans="9:17">
      <c r="I775" s="106"/>
      <c r="O775" s="349"/>
      <c r="P775" s="349"/>
      <c r="Q775" s="349"/>
    </row>
    <row r="776" spans="9:17">
      <c r="I776" s="106"/>
      <c r="O776" s="349"/>
      <c r="P776" s="349"/>
      <c r="Q776" s="349"/>
    </row>
    <row r="777" spans="9:17">
      <c r="I777" s="106"/>
      <c r="O777" s="349"/>
      <c r="P777" s="349"/>
      <c r="Q777" s="349"/>
    </row>
    <row r="778" spans="9:17">
      <c r="I778" s="106"/>
      <c r="O778" s="349"/>
      <c r="P778" s="349"/>
      <c r="Q778" s="349"/>
    </row>
    <row r="779" spans="9:17">
      <c r="I779" s="106"/>
      <c r="O779" s="349"/>
      <c r="P779" s="349"/>
      <c r="Q779" s="349"/>
    </row>
    <row r="780" spans="9:17">
      <c r="I780" s="106"/>
      <c r="O780" s="349"/>
      <c r="P780" s="349"/>
      <c r="Q780" s="349"/>
    </row>
    <row r="781" spans="9:17">
      <c r="I781" s="106"/>
      <c r="O781" s="349"/>
      <c r="P781" s="349"/>
      <c r="Q781" s="349"/>
    </row>
    <row r="782" spans="9:17">
      <c r="I782" s="106"/>
      <c r="O782" s="349"/>
      <c r="P782" s="349"/>
      <c r="Q782" s="349"/>
    </row>
    <row r="783" spans="9:17">
      <c r="I783" s="106"/>
      <c r="O783" s="349"/>
      <c r="P783" s="349"/>
      <c r="Q783" s="349"/>
    </row>
    <row r="784" spans="9:17">
      <c r="I784" s="106"/>
      <c r="O784" s="349"/>
      <c r="P784" s="349"/>
      <c r="Q784" s="349"/>
    </row>
    <row r="785" spans="9:17">
      <c r="I785" s="106"/>
      <c r="O785" s="349"/>
      <c r="P785" s="349"/>
      <c r="Q785" s="349"/>
    </row>
    <row r="786" spans="9:17">
      <c r="I786" s="106"/>
      <c r="O786" s="349"/>
      <c r="P786" s="349"/>
      <c r="Q786" s="349"/>
    </row>
    <row r="787" spans="9:17">
      <c r="I787" s="106"/>
      <c r="O787" s="349"/>
      <c r="P787" s="349"/>
      <c r="Q787" s="349"/>
    </row>
    <row r="788" spans="9:17">
      <c r="I788" s="106"/>
      <c r="O788" s="349"/>
      <c r="P788" s="349"/>
      <c r="Q788" s="349"/>
    </row>
    <row r="789" spans="9:17">
      <c r="I789" s="106"/>
      <c r="O789" s="349"/>
      <c r="P789" s="349"/>
      <c r="Q789" s="349"/>
    </row>
    <row r="790" spans="9:17">
      <c r="I790" s="106"/>
      <c r="O790" s="349"/>
      <c r="P790" s="349"/>
      <c r="Q790" s="349"/>
    </row>
    <row r="791" spans="9:17">
      <c r="I791" s="106"/>
      <c r="O791" s="349"/>
      <c r="P791" s="349"/>
      <c r="Q791" s="349"/>
    </row>
    <row r="792" spans="9:17">
      <c r="I792" s="106"/>
      <c r="O792" s="349"/>
      <c r="P792" s="349"/>
      <c r="Q792" s="349"/>
    </row>
    <row r="793" spans="9:17">
      <c r="I793" s="106"/>
      <c r="O793" s="349"/>
      <c r="P793" s="349"/>
      <c r="Q793" s="349"/>
    </row>
    <row r="794" spans="9:17">
      <c r="I794" s="106"/>
      <c r="O794" s="349"/>
      <c r="P794" s="349"/>
      <c r="Q794" s="349"/>
    </row>
    <row r="795" spans="9:17">
      <c r="I795" s="106"/>
      <c r="O795" s="349"/>
      <c r="P795" s="349"/>
      <c r="Q795" s="349"/>
    </row>
    <row r="796" spans="9:17">
      <c r="I796" s="106"/>
      <c r="O796" s="349"/>
      <c r="P796" s="349"/>
      <c r="Q796" s="349"/>
    </row>
    <row r="797" spans="9:17">
      <c r="I797" s="106"/>
      <c r="O797" s="349"/>
      <c r="P797" s="349"/>
      <c r="Q797" s="349"/>
    </row>
    <row r="798" spans="9:17">
      <c r="I798" s="106"/>
      <c r="O798" s="349"/>
      <c r="P798" s="349"/>
      <c r="Q798" s="349"/>
    </row>
    <row r="799" spans="9:17">
      <c r="I799" s="106"/>
      <c r="O799" s="349"/>
      <c r="P799" s="349"/>
      <c r="Q799" s="349"/>
    </row>
    <row r="800" spans="9:17">
      <c r="I800" s="106"/>
      <c r="O800" s="349"/>
      <c r="P800" s="349"/>
      <c r="Q800" s="349"/>
    </row>
    <row r="801" spans="9:17">
      <c r="I801" s="106"/>
      <c r="O801" s="349"/>
      <c r="P801" s="349"/>
      <c r="Q801" s="349"/>
    </row>
    <row r="802" spans="9:17">
      <c r="I802" s="106"/>
      <c r="O802" s="349"/>
      <c r="P802" s="349"/>
      <c r="Q802" s="349"/>
    </row>
    <row r="803" spans="9:17">
      <c r="I803" s="106"/>
      <c r="O803" s="349"/>
      <c r="P803" s="349"/>
      <c r="Q803" s="349"/>
    </row>
    <row r="804" spans="9:17">
      <c r="I804" s="106"/>
      <c r="O804" s="349"/>
      <c r="P804" s="349"/>
      <c r="Q804" s="349"/>
    </row>
    <row r="805" spans="9:17">
      <c r="I805" s="106"/>
      <c r="O805" s="349"/>
      <c r="P805" s="349"/>
      <c r="Q805" s="349"/>
    </row>
    <row r="806" spans="9:17">
      <c r="I806" s="106"/>
      <c r="O806" s="349"/>
      <c r="P806" s="349"/>
      <c r="Q806" s="349"/>
    </row>
    <row r="807" spans="9:17">
      <c r="I807" s="106"/>
      <c r="O807" s="349"/>
      <c r="P807" s="349"/>
      <c r="Q807" s="349"/>
    </row>
    <row r="808" spans="9:17">
      <c r="I808" s="106"/>
      <c r="O808" s="349"/>
      <c r="P808" s="349"/>
      <c r="Q808" s="349"/>
    </row>
    <row r="809" spans="9:17">
      <c r="I809" s="106"/>
      <c r="O809" s="349"/>
      <c r="P809" s="349"/>
      <c r="Q809" s="349"/>
    </row>
    <row r="810" spans="9:17">
      <c r="I810" s="106"/>
      <c r="O810" s="349"/>
      <c r="P810" s="349"/>
      <c r="Q810" s="349"/>
    </row>
    <row r="811" spans="9:17">
      <c r="I811" s="106"/>
      <c r="O811" s="349"/>
      <c r="P811" s="349"/>
      <c r="Q811" s="349"/>
    </row>
    <row r="812" spans="9:17">
      <c r="I812" s="106"/>
      <c r="O812" s="349"/>
      <c r="P812" s="349"/>
      <c r="Q812" s="349"/>
    </row>
    <row r="813" spans="9:17">
      <c r="I813" s="106"/>
      <c r="O813" s="349"/>
      <c r="P813" s="349"/>
      <c r="Q813" s="349"/>
    </row>
    <row r="814" spans="9:17">
      <c r="I814" s="106"/>
      <c r="O814" s="349"/>
      <c r="P814" s="349"/>
      <c r="Q814" s="349"/>
    </row>
    <row r="815" spans="9:17">
      <c r="I815" s="106"/>
      <c r="O815" s="349"/>
      <c r="P815" s="349"/>
      <c r="Q815" s="349"/>
    </row>
    <row r="816" spans="9:17">
      <c r="I816" s="106"/>
      <c r="O816" s="349"/>
      <c r="P816" s="349"/>
      <c r="Q816" s="349"/>
    </row>
    <row r="817" spans="9:17">
      <c r="I817" s="106"/>
      <c r="O817" s="349"/>
      <c r="P817" s="349"/>
      <c r="Q817" s="349"/>
    </row>
    <row r="818" spans="9:17">
      <c r="I818" s="106"/>
      <c r="O818" s="349"/>
      <c r="P818" s="349"/>
      <c r="Q818" s="349"/>
    </row>
    <row r="819" spans="9:17">
      <c r="I819" s="106"/>
      <c r="O819" s="349"/>
      <c r="P819" s="349"/>
      <c r="Q819" s="349"/>
    </row>
    <row r="820" spans="9:17">
      <c r="I820" s="106"/>
      <c r="O820" s="349"/>
      <c r="P820" s="349"/>
      <c r="Q820" s="349"/>
    </row>
    <row r="821" spans="9:17">
      <c r="I821" s="106"/>
      <c r="O821" s="349"/>
      <c r="P821" s="349"/>
      <c r="Q821" s="349"/>
    </row>
    <row r="822" spans="9:17">
      <c r="I822" s="106"/>
      <c r="O822" s="349"/>
      <c r="P822" s="349"/>
      <c r="Q822" s="349"/>
    </row>
    <row r="823" spans="9:17">
      <c r="I823" s="106"/>
      <c r="O823" s="349"/>
      <c r="P823" s="349"/>
      <c r="Q823" s="349"/>
    </row>
    <row r="824" spans="9:17">
      <c r="I824" s="106"/>
      <c r="O824" s="349"/>
      <c r="P824" s="349"/>
      <c r="Q824" s="349"/>
    </row>
    <row r="825" spans="9:17">
      <c r="I825" s="106"/>
      <c r="O825" s="349"/>
      <c r="P825" s="349"/>
      <c r="Q825" s="349"/>
    </row>
    <row r="826" spans="9:17">
      <c r="I826" s="106"/>
      <c r="O826" s="349"/>
      <c r="P826" s="349"/>
      <c r="Q826" s="349"/>
    </row>
    <row r="827" spans="9:17">
      <c r="I827" s="106"/>
      <c r="O827" s="349"/>
      <c r="P827" s="349"/>
      <c r="Q827" s="349"/>
    </row>
    <row r="828" spans="9:17">
      <c r="I828" s="106"/>
      <c r="O828" s="349"/>
      <c r="P828" s="349"/>
      <c r="Q828" s="349"/>
    </row>
    <row r="829" spans="9:17">
      <c r="I829" s="106"/>
      <c r="O829" s="349"/>
      <c r="P829" s="349"/>
      <c r="Q829" s="349"/>
    </row>
    <row r="830" spans="9:17">
      <c r="I830" s="106"/>
      <c r="O830" s="349"/>
      <c r="P830" s="349"/>
      <c r="Q830" s="349"/>
    </row>
    <row r="831" spans="9:17">
      <c r="I831" s="106"/>
      <c r="O831" s="349"/>
      <c r="P831" s="349"/>
      <c r="Q831" s="349"/>
    </row>
    <row r="832" spans="9:17">
      <c r="I832" s="106"/>
      <c r="O832" s="349"/>
      <c r="P832" s="349"/>
      <c r="Q832" s="349"/>
    </row>
    <row r="833" spans="9:17">
      <c r="I833" s="106"/>
      <c r="O833" s="349"/>
      <c r="P833" s="349"/>
      <c r="Q833" s="349"/>
    </row>
    <row r="834" spans="9:17">
      <c r="I834" s="106"/>
      <c r="O834" s="349"/>
      <c r="P834" s="349"/>
      <c r="Q834" s="349"/>
    </row>
    <row r="835" spans="9:17">
      <c r="I835" s="106"/>
      <c r="O835" s="349"/>
      <c r="P835" s="349"/>
      <c r="Q835" s="349"/>
    </row>
    <row r="836" spans="9:17">
      <c r="I836" s="106"/>
      <c r="O836" s="349"/>
      <c r="P836" s="349"/>
      <c r="Q836" s="349"/>
    </row>
    <row r="837" spans="9:17">
      <c r="I837" s="106"/>
      <c r="O837" s="349"/>
      <c r="P837" s="349"/>
      <c r="Q837" s="349"/>
    </row>
    <row r="838" spans="9:17">
      <c r="I838" s="106"/>
      <c r="O838" s="349"/>
      <c r="P838" s="349"/>
      <c r="Q838" s="349"/>
    </row>
    <row r="839" spans="9:17">
      <c r="I839" s="106"/>
      <c r="O839" s="349"/>
      <c r="P839" s="349"/>
      <c r="Q839" s="349"/>
    </row>
    <row r="840" spans="9:17">
      <c r="I840" s="106"/>
      <c r="O840" s="349"/>
      <c r="P840" s="349"/>
      <c r="Q840" s="349"/>
    </row>
    <row r="841" spans="9:17">
      <c r="I841" s="106"/>
      <c r="O841" s="349"/>
      <c r="P841" s="349"/>
      <c r="Q841" s="349"/>
    </row>
    <row r="842" spans="9:17">
      <c r="I842" s="106"/>
      <c r="O842" s="349"/>
      <c r="P842" s="349"/>
      <c r="Q842" s="349"/>
    </row>
    <row r="843" spans="9:17">
      <c r="I843" s="106"/>
      <c r="O843" s="349"/>
      <c r="P843" s="349"/>
      <c r="Q843" s="349"/>
    </row>
    <row r="844" spans="9:17">
      <c r="I844" s="106"/>
      <c r="O844" s="349"/>
      <c r="P844" s="349"/>
      <c r="Q844" s="349"/>
    </row>
    <row r="845" spans="9:17">
      <c r="I845" s="106"/>
      <c r="O845" s="349"/>
      <c r="P845" s="349"/>
      <c r="Q845" s="349"/>
    </row>
    <row r="846" spans="9:17">
      <c r="I846" s="106"/>
      <c r="O846" s="349"/>
      <c r="P846" s="349"/>
      <c r="Q846" s="349"/>
    </row>
    <row r="847" spans="9:17">
      <c r="I847" s="106"/>
      <c r="O847" s="349"/>
      <c r="P847" s="349"/>
      <c r="Q847" s="349"/>
    </row>
    <row r="848" spans="9:17">
      <c r="I848" s="106"/>
      <c r="O848" s="349"/>
      <c r="P848" s="349"/>
      <c r="Q848" s="349"/>
    </row>
    <row r="849" spans="9:17">
      <c r="I849" s="106"/>
      <c r="O849" s="349"/>
      <c r="P849" s="349"/>
      <c r="Q849" s="349"/>
    </row>
    <row r="850" spans="9:17">
      <c r="I850" s="106"/>
      <c r="O850" s="349"/>
      <c r="P850" s="349"/>
      <c r="Q850" s="349"/>
    </row>
    <row r="851" spans="9:17">
      <c r="I851" s="106"/>
      <c r="O851" s="349"/>
      <c r="P851" s="349"/>
      <c r="Q851" s="349"/>
    </row>
    <row r="852" spans="9:17">
      <c r="I852" s="106"/>
      <c r="O852" s="349"/>
      <c r="P852" s="349"/>
      <c r="Q852" s="349"/>
    </row>
    <row r="853" spans="9:17">
      <c r="I853" s="106"/>
      <c r="O853" s="349"/>
      <c r="P853" s="349"/>
      <c r="Q853" s="349"/>
    </row>
    <row r="854" spans="9:17">
      <c r="I854" s="106"/>
      <c r="O854" s="349"/>
      <c r="P854" s="349"/>
      <c r="Q854" s="349"/>
    </row>
    <row r="855" spans="9:17">
      <c r="I855" s="106"/>
      <c r="O855" s="349"/>
      <c r="P855" s="349"/>
      <c r="Q855" s="349"/>
    </row>
    <row r="856" spans="9:17">
      <c r="I856" s="106"/>
      <c r="O856" s="349"/>
      <c r="P856" s="349"/>
      <c r="Q856" s="349"/>
    </row>
    <row r="857" spans="9:17">
      <c r="I857" s="106"/>
      <c r="O857" s="349"/>
      <c r="P857" s="349"/>
      <c r="Q857" s="349"/>
    </row>
    <row r="858" spans="9:17">
      <c r="I858" s="106"/>
      <c r="O858" s="349"/>
      <c r="P858" s="349"/>
      <c r="Q858" s="349"/>
    </row>
    <row r="859" spans="9:17">
      <c r="I859" s="106"/>
      <c r="O859" s="349"/>
      <c r="P859" s="349"/>
      <c r="Q859" s="349"/>
    </row>
    <row r="860" spans="9:17">
      <c r="I860" s="106"/>
      <c r="O860" s="349"/>
      <c r="P860" s="349"/>
      <c r="Q860" s="349"/>
    </row>
    <row r="861" spans="9:17">
      <c r="I861" s="106"/>
      <c r="O861" s="349"/>
      <c r="P861" s="349"/>
      <c r="Q861" s="349"/>
    </row>
    <row r="862" spans="9:17">
      <c r="I862" s="106"/>
      <c r="O862" s="349"/>
      <c r="P862" s="349"/>
      <c r="Q862" s="349"/>
    </row>
    <row r="863" spans="9:17">
      <c r="I863" s="106"/>
      <c r="O863" s="349"/>
      <c r="P863" s="349"/>
      <c r="Q863" s="349"/>
    </row>
    <row r="864" spans="9:17">
      <c r="I864" s="106"/>
      <c r="O864" s="349"/>
      <c r="P864" s="349"/>
      <c r="Q864" s="349"/>
    </row>
    <row r="865" spans="9:17">
      <c r="I865" s="106"/>
      <c r="O865" s="349"/>
      <c r="P865" s="349"/>
      <c r="Q865" s="349"/>
    </row>
    <row r="866" spans="9:17">
      <c r="I866" s="106"/>
      <c r="O866" s="349"/>
      <c r="P866" s="349"/>
      <c r="Q866" s="349"/>
    </row>
    <row r="867" spans="9:17">
      <c r="I867" s="106"/>
      <c r="O867" s="349"/>
      <c r="P867" s="349"/>
      <c r="Q867" s="349"/>
    </row>
    <row r="868" spans="9:17">
      <c r="I868" s="106"/>
      <c r="O868" s="349"/>
      <c r="P868" s="349"/>
      <c r="Q868" s="349"/>
    </row>
    <row r="869" spans="9:17">
      <c r="I869" s="106"/>
      <c r="O869" s="349"/>
      <c r="P869" s="349"/>
      <c r="Q869" s="349"/>
    </row>
    <row r="870" spans="9:17">
      <c r="I870" s="106"/>
      <c r="O870" s="349"/>
      <c r="P870" s="349"/>
      <c r="Q870" s="349"/>
    </row>
    <row r="871" spans="9:17">
      <c r="I871" s="106"/>
      <c r="O871" s="349"/>
      <c r="P871" s="349"/>
      <c r="Q871" s="349"/>
    </row>
    <row r="872" spans="9:17">
      <c r="I872" s="106"/>
      <c r="O872" s="349"/>
      <c r="P872" s="349"/>
      <c r="Q872" s="349"/>
    </row>
    <row r="873" spans="9:17">
      <c r="I873" s="106"/>
      <c r="O873" s="349"/>
      <c r="P873" s="349"/>
      <c r="Q873" s="349"/>
    </row>
    <row r="874" spans="9:17">
      <c r="I874" s="106"/>
      <c r="O874" s="349"/>
      <c r="P874" s="349"/>
      <c r="Q874" s="349"/>
    </row>
    <row r="875" spans="9:17">
      <c r="I875" s="106"/>
      <c r="O875" s="349"/>
      <c r="P875" s="349"/>
      <c r="Q875" s="349"/>
    </row>
    <row r="876" spans="9:17">
      <c r="I876" s="106"/>
      <c r="O876" s="349"/>
      <c r="P876" s="349"/>
      <c r="Q876" s="349"/>
    </row>
    <row r="877" spans="9:17">
      <c r="I877" s="106"/>
      <c r="O877" s="349"/>
      <c r="P877" s="349"/>
      <c r="Q877" s="349"/>
    </row>
    <row r="878" spans="9:17">
      <c r="I878" s="106"/>
      <c r="O878" s="349"/>
      <c r="P878" s="349"/>
      <c r="Q878" s="349"/>
    </row>
    <row r="879" spans="9:17">
      <c r="I879" s="106"/>
      <c r="O879" s="349"/>
      <c r="P879" s="349"/>
      <c r="Q879" s="349"/>
    </row>
    <row r="880" spans="9:17">
      <c r="I880" s="106"/>
      <c r="O880" s="349"/>
      <c r="P880" s="349"/>
      <c r="Q880" s="349"/>
    </row>
    <row r="881" spans="9:17">
      <c r="I881" s="106"/>
      <c r="O881" s="349"/>
      <c r="P881" s="349"/>
      <c r="Q881" s="349"/>
    </row>
    <row r="882" spans="9:17">
      <c r="I882" s="106"/>
      <c r="O882" s="349"/>
      <c r="P882" s="349"/>
      <c r="Q882" s="349"/>
    </row>
    <row r="883" spans="9:17">
      <c r="I883" s="106"/>
      <c r="O883" s="349"/>
      <c r="P883" s="349"/>
      <c r="Q883" s="349"/>
    </row>
    <row r="884" spans="9:17">
      <c r="I884" s="106"/>
      <c r="O884" s="349"/>
      <c r="P884" s="349"/>
      <c r="Q884" s="349"/>
    </row>
    <row r="885" spans="9:17">
      <c r="I885" s="106"/>
      <c r="O885" s="349"/>
      <c r="P885" s="349"/>
      <c r="Q885" s="349"/>
    </row>
    <row r="886" spans="9:17">
      <c r="I886" s="106"/>
      <c r="O886" s="349"/>
      <c r="P886" s="349"/>
      <c r="Q886" s="349"/>
    </row>
    <row r="887" spans="9:17">
      <c r="I887" s="106"/>
      <c r="O887" s="349"/>
      <c r="P887" s="349"/>
      <c r="Q887" s="349"/>
    </row>
    <row r="888" spans="9:17">
      <c r="I888" s="106"/>
      <c r="O888" s="349"/>
      <c r="P888" s="349"/>
      <c r="Q888" s="349"/>
    </row>
    <row r="889" spans="9:17">
      <c r="I889" s="106"/>
      <c r="O889" s="349"/>
      <c r="P889" s="349"/>
      <c r="Q889" s="349"/>
    </row>
    <row r="890" spans="9:17">
      <c r="I890" s="106"/>
      <c r="O890" s="349"/>
      <c r="P890" s="349"/>
      <c r="Q890" s="349"/>
    </row>
    <row r="891" spans="9:17">
      <c r="I891" s="106"/>
      <c r="O891" s="349"/>
      <c r="P891" s="349"/>
      <c r="Q891" s="349"/>
    </row>
    <row r="892" spans="9:17">
      <c r="I892" s="106"/>
      <c r="O892" s="349"/>
      <c r="P892" s="349"/>
      <c r="Q892" s="349"/>
    </row>
    <row r="893" spans="9:17">
      <c r="I893" s="106"/>
      <c r="O893" s="349"/>
      <c r="P893" s="349"/>
      <c r="Q893" s="349"/>
    </row>
    <row r="894" spans="9:17">
      <c r="I894" s="106"/>
      <c r="O894" s="349"/>
      <c r="P894" s="349"/>
      <c r="Q894" s="349"/>
    </row>
    <row r="895" spans="9:17">
      <c r="I895" s="106"/>
      <c r="O895" s="349"/>
      <c r="P895" s="349"/>
      <c r="Q895" s="349"/>
    </row>
    <row r="896" spans="9:17">
      <c r="I896" s="106"/>
      <c r="O896" s="349"/>
      <c r="P896" s="349"/>
      <c r="Q896" s="349"/>
    </row>
    <row r="897" spans="9:17">
      <c r="I897" s="106"/>
      <c r="O897" s="349"/>
      <c r="P897" s="349"/>
      <c r="Q897" s="349"/>
    </row>
    <row r="898" spans="9:17">
      <c r="I898" s="106"/>
      <c r="O898" s="349"/>
      <c r="P898" s="349"/>
      <c r="Q898" s="349"/>
    </row>
    <row r="899" spans="9:17">
      <c r="I899" s="106"/>
      <c r="O899" s="349"/>
      <c r="P899" s="349"/>
      <c r="Q899" s="349"/>
    </row>
    <row r="900" spans="9:17">
      <c r="I900" s="106"/>
      <c r="O900" s="349"/>
      <c r="P900" s="349"/>
      <c r="Q900" s="349"/>
    </row>
    <row r="901" spans="9:17">
      <c r="I901" s="106"/>
      <c r="O901" s="349"/>
      <c r="P901" s="349"/>
      <c r="Q901" s="349"/>
    </row>
    <row r="902" spans="9:17">
      <c r="I902" s="106"/>
      <c r="O902" s="349"/>
      <c r="P902" s="349"/>
      <c r="Q902" s="349"/>
    </row>
    <row r="903" spans="9:17">
      <c r="I903" s="106"/>
      <c r="O903" s="349"/>
      <c r="P903" s="349"/>
      <c r="Q903" s="349"/>
    </row>
    <row r="904" spans="9:17">
      <c r="I904" s="106"/>
      <c r="O904" s="349"/>
      <c r="P904" s="349"/>
      <c r="Q904" s="349"/>
    </row>
    <row r="905" spans="9:17">
      <c r="I905" s="106"/>
      <c r="O905" s="349"/>
      <c r="P905" s="349"/>
      <c r="Q905" s="349"/>
    </row>
    <row r="906" spans="9:17">
      <c r="I906" s="106"/>
      <c r="O906" s="349"/>
      <c r="P906" s="349"/>
      <c r="Q906" s="349"/>
    </row>
    <row r="907" spans="9:17">
      <c r="I907" s="106"/>
      <c r="O907" s="349"/>
      <c r="P907" s="349"/>
      <c r="Q907" s="349"/>
    </row>
    <row r="908" spans="9:17">
      <c r="I908" s="106"/>
      <c r="O908" s="349"/>
      <c r="P908" s="349"/>
      <c r="Q908" s="349"/>
    </row>
    <row r="909" spans="9:17">
      <c r="I909" s="106"/>
      <c r="O909" s="349"/>
      <c r="P909" s="349"/>
      <c r="Q909" s="349"/>
    </row>
    <row r="910" spans="9:17">
      <c r="I910" s="106"/>
      <c r="O910" s="349"/>
      <c r="P910" s="349"/>
      <c r="Q910" s="349"/>
    </row>
    <row r="911" spans="9:17">
      <c r="I911" s="106"/>
      <c r="O911" s="349"/>
      <c r="P911" s="349"/>
      <c r="Q911" s="349"/>
    </row>
    <row r="912" spans="9:17">
      <c r="I912" s="106"/>
      <c r="O912" s="349"/>
      <c r="P912" s="349"/>
      <c r="Q912" s="349"/>
    </row>
    <row r="913" spans="9:17">
      <c r="I913" s="106"/>
      <c r="O913" s="349"/>
      <c r="P913" s="349"/>
      <c r="Q913" s="349"/>
    </row>
    <row r="914" spans="9:17">
      <c r="I914" s="106"/>
      <c r="O914" s="349"/>
      <c r="P914" s="349"/>
      <c r="Q914" s="349"/>
    </row>
    <row r="915" spans="9:17">
      <c r="I915" s="106"/>
      <c r="O915" s="349"/>
      <c r="P915" s="349"/>
      <c r="Q915" s="349"/>
    </row>
    <row r="916" spans="9:17">
      <c r="I916" s="106"/>
      <c r="O916" s="349"/>
      <c r="P916" s="349"/>
      <c r="Q916" s="349"/>
    </row>
    <row r="917" spans="9:17">
      <c r="I917" s="106"/>
      <c r="O917" s="349"/>
      <c r="P917" s="349"/>
      <c r="Q917" s="349"/>
    </row>
    <row r="918" spans="9:17">
      <c r="I918" s="106"/>
      <c r="O918" s="349"/>
      <c r="P918" s="349"/>
      <c r="Q918" s="349"/>
    </row>
    <row r="919" spans="9:17">
      <c r="I919" s="106"/>
      <c r="O919" s="349"/>
      <c r="P919" s="349"/>
      <c r="Q919" s="349"/>
    </row>
    <row r="920" spans="9:17">
      <c r="I920" s="106"/>
      <c r="O920" s="349"/>
      <c r="P920" s="349"/>
      <c r="Q920" s="349"/>
    </row>
    <row r="921" spans="9:17">
      <c r="I921" s="106"/>
      <c r="O921" s="349"/>
      <c r="P921" s="349"/>
      <c r="Q921" s="349"/>
    </row>
    <row r="922" spans="9:17">
      <c r="I922" s="106"/>
      <c r="O922" s="349"/>
      <c r="P922" s="349"/>
      <c r="Q922" s="349"/>
    </row>
    <row r="923" spans="9:17">
      <c r="I923" s="106"/>
      <c r="O923" s="349"/>
      <c r="P923" s="349"/>
      <c r="Q923" s="349"/>
    </row>
    <row r="924" spans="9:17">
      <c r="I924" s="106"/>
      <c r="O924" s="349"/>
      <c r="P924" s="349"/>
      <c r="Q924" s="349"/>
    </row>
    <row r="925" spans="9:17">
      <c r="I925" s="106"/>
      <c r="O925" s="349"/>
      <c r="P925" s="349"/>
      <c r="Q925" s="349"/>
    </row>
    <row r="926" spans="9:17">
      <c r="I926" s="106"/>
      <c r="O926" s="349"/>
      <c r="P926" s="349"/>
      <c r="Q926" s="349"/>
    </row>
    <row r="927" spans="9:17">
      <c r="I927" s="106"/>
      <c r="O927" s="349"/>
      <c r="P927" s="349"/>
      <c r="Q927" s="349"/>
    </row>
    <row r="928" spans="9:17">
      <c r="I928" s="106"/>
      <c r="O928" s="349"/>
      <c r="P928" s="349"/>
      <c r="Q928" s="349"/>
    </row>
    <row r="929" spans="9:17">
      <c r="I929" s="106"/>
      <c r="O929" s="349"/>
      <c r="P929" s="349"/>
      <c r="Q929" s="349"/>
    </row>
    <row r="930" spans="9:17">
      <c r="I930" s="106"/>
      <c r="O930" s="349"/>
      <c r="P930" s="349"/>
      <c r="Q930" s="349"/>
    </row>
    <row r="931" spans="9:17">
      <c r="I931" s="106"/>
      <c r="O931" s="349"/>
      <c r="P931" s="349"/>
      <c r="Q931" s="349"/>
    </row>
    <row r="932" spans="9:17">
      <c r="I932" s="106"/>
      <c r="O932" s="349"/>
      <c r="P932" s="349"/>
      <c r="Q932" s="349"/>
    </row>
    <row r="933" spans="9:17">
      <c r="I933" s="106"/>
      <c r="O933" s="349"/>
      <c r="P933" s="349"/>
      <c r="Q933" s="349"/>
    </row>
    <row r="934" spans="9:17">
      <c r="I934" s="106"/>
      <c r="O934" s="349"/>
      <c r="P934" s="349"/>
      <c r="Q934" s="349"/>
    </row>
    <row r="935" spans="9:17">
      <c r="I935" s="106"/>
      <c r="O935" s="349"/>
      <c r="P935" s="349"/>
      <c r="Q935" s="349"/>
    </row>
    <row r="936" spans="9:17">
      <c r="I936" s="106"/>
      <c r="O936" s="349"/>
      <c r="P936" s="349"/>
      <c r="Q936" s="349"/>
    </row>
    <row r="937" spans="9:17">
      <c r="I937" s="106"/>
      <c r="O937" s="349"/>
      <c r="P937" s="349"/>
      <c r="Q937" s="349"/>
    </row>
    <row r="938" spans="9:17">
      <c r="I938" s="106"/>
      <c r="O938" s="349"/>
      <c r="P938" s="349"/>
      <c r="Q938" s="349"/>
    </row>
    <row r="939" spans="9:17">
      <c r="I939" s="106"/>
      <c r="O939" s="349"/>
      <c r="P939" s="349"/>
      <c r="Q939" s="349"/>
    </row>
    <row r="940" spans="9:17">
      <c r="I940" s="106"/>
      <c r="O940" s="349"/>
      <c r="P940" s="349"/>
      <c r="Q940" s="349"/>
    </row>
    <row r="941" spans="9:17">
      <c r="I941" s="106"/>
      <c r="O941" s="349"/>
      <c r="P941" s="349"/>
      <c r="Q941" s="349"/>
    </row>
    <row r="942" spans="9:17">
      <c r="I942" s="106"/>
      <c r="O942" s="349"/>
      <c r="P942" s="349"/>
      <c r="Q942" s="349"/>
    </row>
    <row r="943" spans="9:17">
      <c r="I943" s="106"/>
      <c r="O943" s="349"/>
      <c r="P943" s="349"/>
      <c r="Q943" s="349"/>
    </row>
    <row r="944" spans="9:17">
      <c r="I944" s="106"/>
      <c r="O944" s="349"/>
      <c r="P944" s="349"/>
      <c r="Q944" s="349"/>
    </row>
    <row r="945" spans="9:17">
      <c r="I945" s="106"/>
      <c r="O945" s="349"/>
      <c r="P945" s="349"/>
      <c r="Q945" s="349"/>
    </row>
    <row r="946" spans="9:17">
      <c r="I946" s="106"/>
      <c r="O946" s="349"/>
      <c r="P946" s="349"/>
      <c r="Q946" s="349"/>
    </row>
    <row r="947" spans="9:17">
      <c r="I947" s="106"/>
      <c r="O947" s="349"/>
      <c r="P947" s="349"/>
      <c r="Q947" s="349"/>
    </row>
    <row r="948" spans="9:17">
      <c r="I948" s="106"/>
      <c r="O948" s="349"/>
      <c r="P948" s="349"/>
      <c r="Q948" s="349"/>
    </row>
    <row r="949" spans="9:17">
      <c r="I949" s="106"/>
      <c r="O949" s="349"/>
      <c r="P949" s="349"/>
      <c r="Q949" s="349"/>
    </row>
    <row r="950" spans="9:17">
      <c r="I950" s="106"/>
      <c r="O950" s="349"/>
      <c r="P950" s="349"/>
      <c r="Q950" s="349"/>
    </row>
    <row r="951" spans="9:17">
      <c r="I951" s="106"/>
      <c r="O951" s="349"/>
      <c r="P951" s="349"/>
      <c r="Q951" s="349"/>
    </row>
    <row r="952" spans="9:17">
      <c r="I952" s="106"/>
      <c r="O952" s="349"/>
      <c r="P952" s="349"/>
      <c r="Q952" s="349"/>
    </row>
    <row r="953" spans="9:17">
      <c r="I953" s="106"/>
      <c r="O953" s="349"/>
      <c r="P953" s="349"/>
      <c r="Q953" s="349"/>
    </row>
    <row r="954" spans="9:17">
      <c r="I954" s="106"/>
      <c r="O954" s="349"/>
      <c r="P954" s="349"/>
      <c r="Q954" s="349"/>
    </row>
    <row r="955" spans="9:17">
      <c r="I955" s="106"/>
      <c r="O955" s="349"/>
      <c r="P955" s="349"/>
      <c r="Q955" s="349"/>
    </row>
    <row r="956" spans="9:17">
      <c r="I956" s="106"/>
      <c r="O956" s="349"/>
      <c r="P956" s="349"/>
      <c r="Q956" s="349"/>
    </row>
    <row r="957" spans="9:17">
      <c r="I957" s="106"/>
      <c r="O957" s="349"/>
      <c r="P957" s="349"/>
      <c r="Q957" s="349"/>
    </row>
    <row r="958" spans="9:17">
      <c r="I958" s="106"/>
      <c r="O958" s="349"/>
      <c r="P958" s="349"/>
      <c r="Q958" s="349"/>
    </row>
    <row r="959" spans="9:17">
      <c r="I959" s="106"/>
      <c r="O959" s="349"/>
      <c r="P959" s="349"/>
      <c r="Q959" s="349"/>
    </row>
    <row r="960" spans="9:17">
      <c r="I960" s="106"/>
      <c r="O960" s="349"/>
      <c r="P960" s="349"/>
      <c r="Q960" s="349"/>
    </row>
    <row r="961" spans="9:17">
      <c r="I961" s="106"/>
      <c r="O961" s="349"/>
      <c r="P961" s="349"/>
      <c r="Q961" s="349"/>
    </row>
    <row r="962" spans="9:17">
      <c r="I962" s="106"/>
      <c r="O962" s="349"/>
      <c r="P962" s="349"/>
      <c r="Q962" s="349"/>
    </row>
    <row r="963" spans="9:17">
      <c r="I963" s="106"/>
      <c r="O963" s="349"/>
      <c r="P963" s="349"/>
      <c r="Q963" s="349"/>
    </row>
    <row r="964" spans="9:17">
      <c r="I964" s="106"/>
      <c r="O964" s="349"/>
      <c r="P964" s="349"/>
      <c r="Q964" s="349"/>
    </row>
    <row r="965" spans="9:17">
      <c r="I965" s="106"/>
      <c r="O965" s="349"/>
      <c r="P965" s="349"/>
      <c r="Q965" s="349"/>
    </row>
    <row r="966" spans="9:17">
      <c r="I966" s="106"/>
      <c r="O966" s="349"/>
      <c r="P966" s="349"/>
      <c r="Q966" s="349"/>
    </row>
    <row r="967" spans="9:17">
      <c r="I967" s="106"/>
      <c r="O967" s="349"/>
      <c r="P967" s="349"/>
      <c r="Q967" s="349"/>
    </row>
    <row r="968" spans="9:17">
      <c r="I968" s="106"/>
      <c r="O968" s="349"/>
      <c r="P968" s="349"/>
      <c r="Q968" s="349"/>
    </row>
    <row r="969" spans="9:17">
      <c r="I969" s="106"/>
      <c r="O969" s="349"/>
      <c r="P969" s="349"/>
      <c r="Q969" s="349"/>
    </row>
    <row r="970" spans="9:17">
      <c r="I970" s="106"/>
      <c r="O970" s="349"/>
      <c r="P970" s="349"/>
      <c r="Q970" s="349"/>
    </row>
    <row r="971" spans="9:17">
      <c r="I971" s="106"/>
      <c r="O971" s="349"/>
      <c r="P971" s="349"/>
      <c r="Q971" s="349"/>
    </row>
    <row r="972" spans="9:17">
      <c r="I972" s="106"/>
      <c r="O972" s="349"/>
      <c r="P972" s="349"/>
      <c r="Q972" s="349"/>
    </row>
    <row r="973" spans="9:17">
      <c r="I973" s="106"/>
      <c r="O973" s="349"/>
      <c r="P973" s="349"/>
      <c r="Q973" s="349"/>
    </row>
    <row r="974" spans="9:17">
      <c r="I974" s="106"/>
      <c r="O974" s="349"/>
      <c r="P974" s="349"/>
      <c r="Q974" s="349"/>
    </row>
    <row r="975" spans="9:17">
      <c r="I975" s="106"/>
      <c r="O975" s="349"/>
      <c r="P975" s="349"/>
      <c r="Q975" s="349"/>
    </row>
    <row r="976" spans="9:17">
      <c r="I976" s="106"/>
      <c r="O976" s="349"/>
      <c r="P976" s="349"/>
      <c r="Q976" s="349"/>
    </row>
    <row r="977" spans="9:17">
      <c r="I977" s="106"/>
      <c r="O977" s="349"/>
      <c r="P977" s="349"/>
      <c r="Q977" s="349"/>
    </row>
    <row r="978" spans="9:17">
      <c r="I978" s="106"/>
      <c r="O978" s="349"/>
      <c r="P978" s="349"/>
      <c r="Q978" s="349"/>
    </row>
    <row r="979" spans="9:17">
      <c r="I979" s="106"/>
      <c r="O979" s="349"/>
      <c r="P979" s="349"/>
      <c r="Q979" s="349"/>
    </row>
    <row r="980" spans="9:17">
      <c r="I980" s="106"/>
      <c r="O980" s="349"/>
      <c r="P980" s="349"/>
      <c r="Q980" s="349"/>
    </row>
    <row r="981" spans="9:17">
      <c r="I981" s="106"/>
      <c r="O981" s="349"/>
      <c r="P981" s="349"/>
      <c r="Q981" s="349"/>
    </row>
    <row r="982" spans="9:17">
      <c r="I982" s="106"/>
      <c r="O982" s="349"/>
      <c r="P982" s="349"/>
      <c r="Q982" s="349"/>
    </row>
    <row r="983" spans="9:17">
      <c r="I983" s="106"/>
      <c r="O983" s="349"/>
      <c r="P983" s="349"/>
      <c r="Q983" s="349"/>
    </row>
    <row r="984" spans="9:17">
      <c r="I984" s="106"/>
      <c r="O984" s="349"/>
      <c r="P984" s="349"/>
      <c r="Q984" s="349"/>
    </row>
    <row r="985" spans="9:17">
      <c r="I985" s="106"/>
      <c r="O985" s="349"/>
      <c r="P985" s="349"/>
      <c r="Q985" s="349"/>
    </row>
    <row r="986" spans="9:17">
      <c r="I986" s="106"/>
      <c r="O986" s="349"/>
      <c r="P986" s="349"/>
      <c r="Q986" s="349"/>
    </row>
    <row r="987" spans="9:17">
      <c r="I987" s="106"/>
      <c r="O987" s="349"/>
      <c r="P987" s="349"/>
      <c r="Q987" s="349"/>
    </row>
    <row r="988" spans="9:17">
      <c r="I988" s="106"/>
      <c r="O988" s="349"/>
      <c r="P988" s="349"/>
      <c r="Q988" s="349"/>
    </row>
    <row r="989" spans="9:17">
      <c r="I989" s="106"/>
      <c r="O989" s="349"/>
      <c r="P989" s="349"/>
      <c r="Q989" s="349"/>
    </row>
    <row r="990" spans="9:17">
      <c r="I990" s="106"/>
      <c r="O990" s="349"/>
      <c r="P990" s="349"/>
      <c r="Q990" s="349"/>
    </row>
    <row r="991" spans="9:17">
      <c r="I991" s="106"/>
      <c r="O991" s="349"/>
      <c r="P991" s="349"/>
      <c r="Q991" s="349"/>
    </row>
    <row r="992" spans="9:17">
      <c r="I992" s="106"/>
      <c r="O992" s="349"/>
      <c r="P992" s="349"/>
      <c r="Q992" s="349"/>
    </row>
    <row r="993" spans="9:17">
      <c r="I993" s="106"/>
      <c r="O993" s="349"/>
      <c r="P993" s="349"/>
      <c r="Q993" s="349"/>
    </row>
    <row r="994" spans="9:17">
      <c r="I994" s="106"/>
      <c r="O994" s="349"/>
      <c r="P994" s="349"/>
      <c r="Q994" s="349"/>
    </row>
    <row r="995" spans="9:17">
      <c r="I995" s="106"/>
      <c r="O995" s="349"/>
      <c r="P995" s="349"/>
      <c r="Q995" s="349"/>
    </row>
    <row r="996" spans="9:17">
      <c r="I996" s="106"/>
      <c r="O996" s="349"/>
      <c r="P996" s="349"/>
      <c r="Q996" s="349"/>
    </row>
    <row r="997" spans="9:17">
      <c r="I997" s="106"/>
      <c r="O997" s="349"/>
      <c r="P997" s="349"/>
      <c r="Q997" s="349"/>
    </row>
    <row r="998" spans="9:17">
      <c r="I998" s="106"/>
      <c r="O998" s="349"/>
      <c r="P998" s="349"/>
      <c r="Q998" s="349"/>
    </row>
    <row r="999" spans="9:17">
      <c r="I999" s="106"/>
      <c r="O999" s="349"/>
      <c r="P999" s="349"/>
      <c r="Q999" s="349"/>
    </row>
    <row r="1000" spans="9:17">
      <c r="I1000" s="106"/>
      <c r="O1000" s="349"/>
      <c r="P1000" s="349"/>
      <c r="Q1000" s="349"/>
    </row>
    <row r="1001" spans="9:17">
      <c r="I1001" s="106"/>
      <c r="O1001" s="349"/>
      <c r="P1001" s="349"/>
      <c r="Q1001" s="349"/>
    </row>
    <row r="1002" spans="9:17">
      <c r="I1002" s="106"/>
      <c r="O1002" s="349"/>
      <c r="P1002" s="349"/>
      <c r="Q1002" s="349"/>
    </row>
    <row r="1003" spans="9:17">
      <c r="I1003" s="106"/>
      <c r="O1003" s="349"/>
      <c r="P1003" s="349"/>
      <c r="Q1003" s="349"/>
    </row>
    <row r="1004" spans="9:17">
      <c r="I1004" s="106"/>
      <c r="O1004" s="349"/>
      <c r="P1004" s="349"/>
      <c r="Q1004" s="349"/>
    </row>
    <row r="1005" spans="9:17">
      <c r="I1005" s="106"/>
      <c r="O1005" s="349"/>
      <c r="P1005" s="349"/>
      <c r="Q1005" s="349"/>
    </row>
    <row r="1006" spans="9:17">
      <c r="I1006" s="106"/>
      <c r="O1006" s="349"/>
      <c r="P1006" s="349"/>
      <c r="Q1006" s="349"/>
    </row>
    <row r="1007" spans="9:17">
      <c r="I1007" s="106"/>
      <c r="O1007" s="349"/>
      <c r="P1007" s="349"/>
      <c r="Q1007" s="349"/>
    </row>
  </sheetData>
  <mergeCells count="158">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12"/>
    <mergeCell ref="B6:B12"/>
    <mergeCell ref="C6:C12"/>
    <mergeCell ref="D6:D12"/>
    <mergeCell ref="E6:E12"/>
    <mergeCell ref="O6:O12"/>
    <mergeCell ref="P6:P12"/>
    <mergeCell ref="Q6:Q12"/>
    <mergeCell ref="R6:R12"/>
    <mergeCell ref="S6:S12"/>
    <mergeCell ref="H8:H10"/>
    <mergeCell ref="H11:H12"/>
    <mergeCell ref="F6:F12"/>
    <mergeCell ref="G6:G12"/>
    <mergeCell ref="H6:H7"/>
    <mergeCell ref="L6:L12"/>
    <mergeCell ref="M6:M12"/>
    <mergeCell ref="N6:N12"/>
    <mergeCell ref="S26:S28"/>
    <mergeCell ref="A13:A25"/>
    <mergeCell ref="B13:B25"/>
    <mergeCell ref="C13:C25"/>
    <mergeCell ref="D13:D25"/>
    <mergeCell ref="E13:E25"/>
    <mergeCell ref="F13:F25"/>
    <mergeCell ref="G13:G25"/>
    <mergeCell ref="H13:H25"/>
    <mergeCell ref="R13:R25"/>
    <mergeCell ref="S13:S25"/>
    <mergeCell ref="I15:I25"/>
    <mergeCell ref="J15:J25"/>
    <mergeCell ref="K15:K25"/>
    <mergeCell ref="L13:L25"/>
    <mergeCell ref="M13:M25"/>
    <mergeCell ref="N13:N25"/>
    <mergeCell ref="O13:O25"/>
    <mergeCell ref="P13:P25"/>
    <mergeCell ref="Q13:Q25"/>
    <mergeCell ref="P26:P28"/>
    <mergeCell ref="Q26:Q28"/>
    <mergeCell ref="R26:R28"/>
    <mergeCell ref="M26:M28"/>
    <mergeCell ref="N26:N28"/>
    <mergeCell ref="O26:O28"/>
    <mergeCell ref="A26:A28"/>
    <mergeCell ref="B26:B28"/>
    <mergeCell ref="C26:C28"/>
    <mergeCell ref="D26:D28"/>
    <mergeCell ref="E26:E28"/>
    <mergeCell ref="F26:F28"/>
    <mergeCell ref="A29:A30"/>
    <mergeCell ref="B29:B30"/>
    <mergeCell ref="C29:C30"/>
    <mergeCell ref="D29:D30"/>
    <mergeCell ref="E29:E30"/>
    <mergeCell ref="F29:F30"/>
    <mergeCell ref="G26:G28"/>
    <mergeCell ref="H26:H28"/>
    <mergeCell ref="L26:L28"/>
    <mergeCell ref="P29:P30"/>
    <mergeCell ref="Q29:Q30"/>
    <mergeCell ref="R29:R30"/>
    <mergeCell ref="S29:S30"/>
    <mergeCell ref="G29:G30"/>
    <mergeCell ref="H29:H30"/>
    <mergeCell ref="L29:L30"/>
    <mergeCell ref="M29:M30"/>
    <mergeCell ref="N29:N30"/>
    <mergeCell ref="O29:O30"/>
    <mergeCell ref="A37:A41"/>
    <mergeCell ref="B37:B41"/>
    <mergeCell ref="C37:C41"/>
    <mergeCell ref="D37:D41"/>
    <mergeCell ref="E37:E41"/>
    <mergeCell ref="F37:F41"/>
    <mergeCell ref="Q31:Q36"/>
    <mergeCell ref="R31:R36"/>
    <mergeCell ref="S31:S36"/>
    <mergeCell ref="H32:H34"/>
    <mergeCell ref="H35:H36"/>
    <mergeCell ref="G31:G36"/>
    <mergeCell ref="L31:L36"/>
    <mergeCell ref="M31:M36"/>
    <mergeCell ref="N31:N36"/>
    <mergeCell ref="O31:O36"/>
    <mergeCell ref="P31:P36"/>
    <mergeCell ref="A31:A36"/>
    <mergeCell ref="B31:B36"/>
    <mergeCell ref="C31:C36"/>
    <mergeCell ref="D31:D36"/>
    <mergeCell ref="E31:E36"/>
    <mergeCell ref="F31:F36"/>
    <mergeCell ref="P37:P41"/>
    <mergeCell ref="Q37:Q41"/>
    <mergeCell ref="R37:R41"/>
    <mergeCell ref="P42:P50"/>
    <mergeCell ref="Q42:Q50"/>
    <mergeCell ref="R42:R50"/>
    <mergeCell ref="S37:S41"/>
    <mergeCell ref="H40:H41"/>
    <mergeCell ref="G37:G41"/>
    <mergeCell ref="H37:H39"/>
    <mergeCell ref="L37:L41"/>
    <mergeCell ref="M37:M41"/>
    <mergeCell ref="N37:N41"/>
    <mergeCell ref="O37:O41"/>
    <mergeCell ref="A51:A52"/>
    <mergeCell ref="B51:B52"/>
    <mergeCell ref="C51:C52"/>
    <mergeCell ref="D51:D52"/>
    <mergeCell ref="E51:E52"/>
    <mergeCell ref="F51:F52"/>
    <mergeCell ref="G51:G52"/>
    <mergeCell ref="H51:H52"/>
    <mergeCell ref="S42:S50"/>
    <mergeCell ref="H44:H45"/>
    <mergeCell ref="H46:H48"/>
    <mergeCell ref="H49:H50"/>
    <mergeCell ref="G42:G50"/>
    <mergeCell ref="H42:H43"/>
    <mergeCell ref="L42:L50"/>
    <mergeCell ref="M42:M50"/>
    <mergeCell ref="N42:N50"/>
    <mergeCell ref="O42:O50"/>
    <mergeCell ref="A42:A50"/>
    <mergeCell ref="B42:B50"/>
    <mergeCell ref="C42:C50"/>
    <mergeCell ref="D42:D50"/>
    <mergeCell ref="E42:E50"/>
    <mergeCell ref="F42:F50"/>
    <mergeCell ref="O63:P65"/>
    <mergeCell ref="R51:R52"/>
    <mergeCell ref="S51:S52"/>
    <mergeCell ref="O54:P57"/>
    <mergeCell ref="Q54:S54"/>
    <mergeCell ref="Q55:Q56"/>
    <mergeCell ref="R55:S55"/>
    <mergeCell ref="L51:L52"/>
    <mergeCell ref="M51:M52"/>
    <mergeCell ref="N51:N52"/>
    <mergeCell ref="O51:O52"/>
    <mergeCell ref="P51:P52"/>
    <mergeCell ref="Q51:Q5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EF0B1-050F-46EC-B9DB-FF990B4E9C54}">
  <dimension ref="A1:S30"/>
  <sheetViews>
    <sheetView topLeftCell="A16" zoomScale="68" zoomScaleNormal="68" workbookViewId="0">
      <selection activeCell="Q6" sqref="Q6:R24"/>
    </sheetView>
  </sheetViews>
  <sheetFormatPr defaultColWidth="9.140625" defaultRowHeight="65.25" customHeight="1"/>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65.25" customHeight="1">
      <c r="A1" s="20" t="s">
        <v>2192</v>
      </c>
      <c r="E1" s="22"/>
      <c r="F1" s="22"/>
      <c r="L1" s="23"/>
      <c r="O1" s="24"/>
      <c r="P1" s="25"/>
      <c r="Q1" s="24"/>
      <c r="R1" s="24"/>
    </row>
    <row r="2" spans="1:19" ht="15">
      <c r="A2" s="71"/>
      <c r="E2" s="22"/>
      <c r="F2" s="22"/>
      <c r="L2" s="589"/>
      <c r="M2" s="589"/>
      <c r="N2" s="589"/>
      <c r="O2" s="589"/>
      <c r="P2" s="589"/>
      <c r="Q2" s="589"/>
      <c r="R2" s="589"/>
      <c r="S2" s="589"/>
    </row>
    <row r="3" spans="1:19" ht="4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ht="45" customHeight="1">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ht="45" customHeight="1">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65.25" customHeight="1">
      <c r="A6" s="642" t="s">
        <v>200</v>
      </c>
      <c r="B6" s="642">
        <v>1</v>
      </c>
      <c r="C6" s="642">
        <v>4</v>
      </c>
      <c r="D6" s="642">
        <v>2</v>
      </c>
      <c r="E6" s="642" t="s">
        <v>1649</v>
      </c>
      <c r="F6" s="642" t="s">
        <v>1650</v>
      </c>
      <c r="G6" s="642" t="s">
        <v>1651</v>
      </c>
      <c r="H6" s="642" t="s">
        <v>744</v>
      </c>
      <c r="I6" s="93" t="s">
        <v>333</v>
      </c>
      <c r="J6" s="93">
        <v>1</v>
      </c>
      <c r="K6" s="93" t="s">
        <v>57</v>
      </c>
      <c r="L6" s="642" t="s">
        <v>1652</v>
      </c>
      <c r="M6" s="642" t="s">
        <v>1653</v>
      </c>
      <c r="N6" s="642"/>
      <c r="O6" s="655">
        <v>100000</v>
      </c>
      <c r="P6" s="642"/>
      <c r="Q6" s="655">
        <v>100000</v>
      </c>
      <c r="R6" s="642"/>
      <c r="S6" s="642" t="s">
        <v>1654</v>
      </c>
    </row>
    <row r="7" spans="1:19" s="80" customFormat="1" ht="108" customHeight="1">
      <c r="A7" s="643"/>
      <c r="B7" s="643"/>
      <c r="C7" s="643"/>
      <c r="D7" s="643"/>
      <c r="E7" s="643"/>
      <c r="F7" s="643"/>
      <c r="G7" s="643"/>
      <c r="H7" s="643"/>
      <c r="I7" s="93" t="s">
        <v>1655</v>
      </c>
      <c r="J7" s="93">
        <v>12</v>
      </c>
      <c r="K7" s="93" t="s">
        <v>57</v>
      </c>
      <c r="L7" s="643"/>
      <c r="M7" s="643"/>
      <c r="N7" s="643"/>
      <c r="O7" s="656"/>
      <c r="P7" s="643"/>
      <c r="Q7" s="656"/>
      <c r="R7" s="643"/>
      <c r="S7" s="643"/>
    </row>
    <row r="8" spans="1:19" s="80" customFormat="1" ht="65.25" customHeight="1">
      <c r="A8" s="642" t="s">
        <v>320</v>
      </c>
      <c r="B8" s="642">
        <v>1</v>
      </c>
      <c r="C8" s="642">
        <v>4</v>
      </c>
      <c r="D8" s="642">
        <v>2</v>
      </c>
      <c r="E8" s="642" t="s">
        <v>1656</v>
      </c>
      <c r="F8" s="642" t="s">
        <v>1657</v>
      </c>
      <c r="G8" s="642" t="s">
        <v>1658</v>
      </c>
      <c r="H8" s="642" t="s">
        <v>323</v>
      </c>
      <c r="I8" s="93" t="s">
        <v>1266</v>
      </c>
      <c r="J8" s="93">
        <v>2</v>
      </c>
      <c r="K8" s="93" t="s">
        <v>57</v>
      </c>
      <c r="L8" s="642" t="s">
        <v>1659</v>
      </c>
      <c r="M8" s="642" t="s">
        <v>1660</v>
      </c>
      <c r="N8" s="642"/>
      <c r="O8" s="655">
        <v>120000</v>
      </c>
      <c r="P8" s="642"/>
      <c r="Q8" s="655">
        <v>120000</v>
      </c>
      <c r="R8" s="642"/>
      <c r="S8" s="642" t="s">
        <v>1654</v>
      </c>
    </row>
    <row r="9" spans="1:19" s="80" customFormat="1" ht="65.25" customHeight="1">
      <c r="A9" s="762"/>
      <c r="B9" s="762"/>
      <c r="C9" s="762"/>
      <c r="D9" s="762"/>
      <c r="E9" s="762"/>
      <c r="F9" s="762"/>
      <c r="G9" s="762"/>
      <c r="H9" s="643"/>
      <c r="I9" s="93" t="s">
        <v>1381</v>
      </c>
      <c r="J9" s="93">
        <v>30</v>
      </c>
      <c r="K9" s="93" t="s">
        <v>45</v>
      </c>
      <c r="L9" s="762"/>
      <c r="M9" s="762"/>
      <c r="N9" s="762"/>
      <c r="O9" s="766"/>
      <c r="P9" s="762"/>
      <c r="Q9" s="766"/>
      <c r="R9" s="762"/>
      <c r="S9" s="762"/>
    </row>
    <row r="10" spans="1:19" s="80" customFormat="1" ht="65.25" customHeight="1">
      <c r="A10" s="762"/>
      <c r="B10" s="762"/>
      <c r="C10" s="762"/>
      <c r="D10" s="762"/>
      <c r="E10" s="762"/>
      <c r="F10" s="762"/>
      <c r="G10" s="762"/>
      <c r="H10" s="642" t="s">
        <v>715</v>
      </c>
      <c r="I10" s="94" t="s">
        <v>261</v>
      </c>
      <c r="J10" s="94">
        <v>1</v>
      </c>
      <c r="K10" s="94" t="s">
        <v>57</v>
      </c>
      <c r="L10" s="762"/>
      <c r="M10" s="762"/>
      <c r="N10" s="762"/>
      <c r="O10" s="766"/>
      <c r="P10" s="762"/>
      <c r="Q10" s="766"/>
      <c r="R10" s="762"/>
      <c r="S10" s="762"/>
    </row>
    <row r="11" spans="1:19" s="134" customFormat="1" ht="65.25" customHeight="1">
      <c r="A11" s="643"/>
      <c r="B11" s="643"/>
      <c r="C11" s="643"/>
      <c r="D11" s="643"/>
      <c r="E11" s="643"/>
      <c r="F11" s="643"/>
      <c r="G11" s="643"/>
      <c r="H11" s="643"/>
      <c r="I11" s="351" t="s">
        <v>72</v>
      </c>
      <c r="J11" s="93">
        <v>25</v>
      </c>
      <c r="K11" s="93" t="s">
        <v>45</v>
      </c>
      <c r="L11" s="643"/>
      <c r="M11" s="643"/>
      <c r="N11" s="643"/>
      <c r="O11" s="656"/>
      <c r="P11" s="643"/>
      <c r="Q11" s="656"/>
      <c r="R11" s="643"/>
      <c r="S11" s="643"/>
    </row>
    <row r="12" spans="1:19" s="80" customFormat="1" ht="65.25" customHeight="1">
      <c r="A12" s="642" t="s">
        <v>217</v>
      </c>
      <c r="B12" s="642">
        <v>1</v>
      </c>
      <c r="C12" s="642">
        <v>4</v>
      </c>
      <c r="D12" s="642">
        <v>5</v>
      </c>
      <c r="E12" s="642" t="s">
        <v>1661</v>
      </c>
      <c r="F12" s="642" t="s">
        <v>1662</v>
      </c>
      <c r="G12" s="642" t="s">
        <v>1663</v>
      </c>
      <c r="H12" s="642" t="s">
        <v>46</v>
      </c>
      <c r="I12" s="93" t="s">
        <v>1266</v>
      </c>
      <c r="J12" s="93">
        <v>1</v>
      </c>
      <c r="K12" s="93" t="s">
        <v>57</v>
      </c>
      <c r="L12" s="642" t="s">
        <v>1664</v>
      </c>
      <c r="M12" s="642" t="s">
        <v>1653</v>
      </c>
      <c r="N12" s="642"/>
      <c r="O12" s="655">
        <v>150000</v>
      </c>
      <c r="P12" s="655"/>
      <c r="Q12" s="655">
        <v>150000</v>
      </c>
      <c r="R12" s="655"/>
      <c r="S12" s="642" t="s">
        <v>1654</v>
      </c>
    </row>
    <row r="13" spans="1:19" s="80" customFormat="1" ht="65.25" customHeight="1">
      <c r="A13" s="762"/>
      <c r="B13" s="762"/>
      <c r="C13" s="762"/>
      <c r="D13" s="762"/>
      <c r="E13" s="762"/>
      <c r="F13" s="762"/>
      <c r="G13" s="762"/>
      <c r="H13" s="643"/>
      <c r="I13" s="93" t="s">
        <v>72</v>
      </c>
      <c r="J13" s="93">
        <v>120</v>
      </c>
      <c r="K13" s="93" t="s">
        <v>45</v>
      </c>
      <c r="L13" s="762"/>
      <c r="M13" s="762"/>
      <c r="N13" s="762"/>
      <c r="O13" s="766"/>
      <c r="P13" s="766"/>
      <c r="Q13" s="766"/>
      <c r="R13" s="766"/>
      <c r="S13" s="762"/>
    </row>
    <row r="14" spans="1:19" s="80" customFormat="1" ht="65.25" customHeight="1">
      <c r="A14" s="762"/>
      <c r="B14" s="762"/>
      <c r="C14" s="762"/>
      <c r="D14" s="762"/>
      <c r="E14" s="762"/>
      <c r="F14" s="762"/>
      <c r="G14" s="762"/>
      <c r="H14" s="642" t="s">
        <v>1665</v>
      </c>
      <c r="I14" s="93" t="s">
        <v>1266</v>
      </c>
      <c r="J14" s="93">
        <v>1</v>
      </c>
      <c r="K14" s="93" t="s">
        <v>57</v>
      </c>
      <c r="L14" s="762"/>
      <c r="M14" s="762"/>
      <c r="N14" s="762"/>
      <c r="O14" s="766"/>
      <c r="P14" s="766"/>
      <c r="Q14" s="766"/>
      <c r="R14" s="766"/>
      <c r="S14" s="762"/>
    </row>
    <row r="15" spans="1:19" s="80" customFormat="1" ht="65.25" customHeight="1">
      <c r="A15" s="643"/>
      <c r="B15" s="643"/>
      <c r="C15" s="643"/>
      <c r="D15" s="643"/>
      <c r="E15" s="643"/>
      <c r="F15" s="643"/>
      <c r="G15" s="643"/>
      <c r="H15" s="643"/>
      <c r="I15" s="93" t="s">
        <v>1666</v>
      </c>
      <c r="J15" s="93">
        <v>500</v>
      </c>
      <c r="K15" s="93" t="s">
        <v>57</v>
      </c>
      <c r="L15" s="643"/>
      <c r="M15" s="643"/>
      <c r="N15" s="643"/>
      <c r="O15" s="656"/>
      <c r="P15" s="656"/>
      <c r="Q15" s="656"/>
      <c r="R15" s="656"/>
      <c r="S15" s="643"/>
    </row>
    <row r="16" spans="1:19" s="80" customFormat="1" ht="65.25" customHeight="1">
      <c r="A16" s="642" t="s">
        <v>223</v>
      </c>
      <c r="B16" s="642">
        <v>1</v>
      </c>
      <c r="C16" s="642">
        <v>4</v>
      </c>
      <c r="D16" s="642">
        <v>2</v>
      </c>
      <c r="E16" s="642" t="s">
        <v>1667</v>
      </c>
      <c r="F16" s="642" t="s">
        <v>1668</v>
      </c>
      <c r="G16" s="642" t="s">
        <v>1669</v>
      </c>
      <c r="H16" s="642" t="s">
        <v>323</v>
      </c>
      <c r="I16" s="93" t="s">
        <v>1266</v>
      </c>
      <c r="J16" s="93">
        <v>2</v>
      </c>
      <c r="K16" s="93" t="s">
        <v>57</v>
      </c>
      <c r="L16" s="642" t="s">
        <v>1670</v>
      </c>
      <c r="M16" s="642" t="s">
        <v>1660</v>
      </c>
      <c r="N16" s="642"/>
      <c r="O16" s="655">
        <v>45000</v>
      </c>
      <c r="P16" s="655"/>
      <c r="Q16" s="655">
        <v>45000</v>
      </c>
      <c r="R16" s="655"/>
      <c r="S16" s="642" t="s">
        <v>1654</v>
      </c>
    </row>
    <row r="17" spans="1:19" s="80" customFormat="1" ht="65.25" customHeight="1">
      <c r="A17" s="643"/>
      <c r="B17" s="643"/>
      <c r="C17" s="643"/>
      <c r="D17" s="643"/>
      <c r="E17" s="643"/>
      <c r="F17" s="643"/>
      <c r="G17" s="643"/>
      <c r="H17" s="643"/>
      <c r="I17" s="93" t="s">
        <v>1381</v>
      </c>
      <c r="J17" s="93">
        <v>40</v>
      </c>
      <c r="K17" s="93" t="s">
        <v>45</v>
      </c>
      <c r="L17" s="643"/>
      <c r="M17" s="643"/>
      <c r="N17" s="643"/>
      <c r="O17" s="656"/>
      <c r="P17" s="656"/>
      <c r="Q17" s="656"/>
      <c r="R17" s="656"/>
      <c r="S17" s="643"/>
    </row>
    <row r="18" spans="1:19" s="80" customFormat="1" ht="65.25" customHeight="1">
      <c r="A18" s="642" t="s">
        <v>233</v>
      </c>
      <c r="B18" s="642">
        <v>1</v>
      </c>
      <c r="C18" s="642">
        <v>4</v>
      </c>
      <c r="D18" s="642">
        <v>2</v>
      </c>
      <c r="E18" s="642" t="s">
        <v>1671</v>
      </c>
      <c r="F18" s="642" t="s">
        <v>1672</v>
      </c>
      <c r="G18" s="875" t="s">
        <v>1673</v>
      </c>
      <c r="H18" s="642" t="s">
        <v>1674</v>
      </c>
      <c r="I18" s="93" t="s">
        <v>1266</v>
      </c>
      <c r="J18" s="93">
        <v>3</v>
      </c>
      <c r="K18" s="93" t="s">
        <v>57</v>
      </c>
      <c r="L18" s="642" t="s">
        <v>1675</v>
      </c>
      <c r="M18" s="642" t="s">
        <v>1660</v>
      </c>
      <c r="N18" s="642"/>
      <c r="O18" s="655">
        <v>42000</v>
      </c>
      <c r="P18" s="642"/>
      <c r="Q18" s="655">
        <v>42000</v>
      </c>
      <c r="R18" s="642"/>
      <c r="S18" s="642" t="s">
        <v>1654</v>
      </c>
    </row>
    <row r="19" spans="1:19" s="80" customFormat="1" ht="65.25" customHeight="1">
      <c r="A19" s="762"/>
      <c r="B19" s="762"/>
      <c r="C19" s="762"/>
      <c r="D19" s="762"/>
      <c r="E19" s="762"/>
      <c r="F19" s="762"/>
      <c r="G19" s="894"/>
      <c r="H19" s="643"/>
      <c r="I19" s="93" t="s">
        <v>1666</v>
      </c>
      <c r="J19" s="93">
        <v>900</v>
      </c>
      <c r="K19" s="93" t="s">
        <v>57</v>
      </c>
      <c r="L19" s="762"/>
      <c r="M19" s="762"/>
      <c r="N19" s="762"/>
      <c r="O19" s="766"/>
      <c r="P19" s="762"/>
      <c r="Q19" s="766"/>
      <c r="R19" s="762"/>
      <c r="S19" s="762"/>
    </row>
    <row r="20" spans="1:19" s="80" customFormat="1" ht="65.25" customHeight="1">
      <c r="A20" s="643"/>
      <c r="B20" s="643"/>
      <c r="C20" s="643"/>
      <c r="D20" s="643"/>
      <c r="E20" s="643"/>
      <c r="F20" s="643"/>
      <c r="G20" s="876"/>
      <c r="H20" s="98" t="s">
        <v>1676</v>
      </c>
      <c r="I20" s="93" t="s">
        <v>1266</v>
      </c>
      <c r="J20" s="93">
        <v>6</v>
      </c>
      <c r="K20" s="93" t="s">
        <v>57</v>
      </c>
      <c r="L20" s="643"/>
      <c r="M20" s="643"/>
      <c r="N20" s="643"/>
      <c r="O20" s="656"/>
      <c r="P20" s="643"/>
      <c r="Q20" s="656"/>
      <c r="R20" s="643"/>
      <c r="S20" s="643"/>
    </row>
    <row r="21" spans="1:19" s="80" customFormat="1" ht="65.25" customHeight="1">
      <c r="A21" s="642" t="s">
        <v>1677</v>
      </c>
      <c r="B21" s="642">
        <v>1</v>
      </c>
      <c r="C21" s="642">
        <v>4</v>
      </c>
      <c r="D21" s="642">
        <v>2</v>
      </c>
      <c r="E21" s="642" t="s">
        <v>1678</v>
      </c>
      <c r="F21" s="642" t="s">
        <v>1679</v>
      </c>
      <c r="G21" s="642" t="s">
        <v>1680</v>
      </c>
      <c r="H21" s="642" t="s">
        <v>323</v>
      </c>
      <c r="I21" s="93" t="s">
        <v>1266</v>
      </c>
      <c r="J21" s="93">
        <v>1</v>
      </c>
      <c r="K21" s="93" t="s">
        <v>57</v>
      </c>
      <c r="L21" s="642" t="s">
        <v>1681</v>
      </c>
      <c r="M21" s="642" t="s">
        <v>1660</v>
      </c>
      <c r="N21" s="642"/>
      <c r="O21" s="655">
        <v>35000</v>
      </c>
      <c r="P21" s="642"/>
      <c r="Q21" s="655">
        <v>35000</v>
      </c>
      <c r="R21" s="642"/>
      <c r="S21" s="642" t="s">
        <v>1654</v>
      </c>
    </row>
    <row r="22" spans="1:19" s="80" customFormat="1" ht="65.25" customHeight="1">
      <c r="A22" s="643"/>
      <c r="B22" s="643"/>
      <c r="C22" s="643"/>
      <c r="D22" s="643"/>
      <c r="E22" s="643"/>
      <c r="F22" s="643"/>
      <c r="G22" s="643"/>
      <c r="H22" s="643"/>
      <c r="I22" s="93" t="s">
        <v>72</v>
      </c>
      <c r="J22" s="93">
        <v>20</v>
      </c>
      <c r="K22" s="93" t="s">
        <v>45</v>
      </c>
      <c r="L22" s="643"/>
      <c r="M22" s="643"/>
      <c r="N22" s="643"/>
      <c r="O22" s="656"/>
      <c r="P22" s="643"/>
      <c r="Q22" s="656"/>
      <c r="R22" s="643"/>
      <c r="S22" s="643"/>
    </row>
    <row r="23" spans="1:19" s="80" customFormat="1" ht="65.25" customHeight="1">
      <c r="A23" s="642" t="s">
        <v>447</v>
      </c>
      <c r="B23" s="642">
        <v>1</v>
      </c>
      <c r="C23" s="642">
        <v>4</v>
      </c>
      <c r="D23" s="642">
        <v>2</v>
      </c>
      <c r="E23" s="642" t="s">
        <v>1682</v>
      </c>
      <c r="F23" s="642" t="s">
        <v>1683</v>
      </c>
      <c r="G23" s="642" t="s">
        <v>1684</v>
      </c>
      <c r="H23" s="642" t="s">
        <v>1685</v>
      </c>
      <c r="I23" s="93" t="s">
        <v>1266</v>
      </c>
      <c r="J23" s="93">
        <v>1</v>
      </c>
      <c r="K23" s="93" t="s">
        <v>57</v>
      </c>
      <c r="L23" s="642" t="s">
        <v>1686</v>
      </c>
      <c r="M23" s="642" t="s">
        <v>1653</v>
      </c>
      <c r="N23" s="642"/>
      <c r="O23" s="655">
        <v>47000</v>
      </c>
      <c r="P23" s="642"/>
      <c r="Q23" s="655">
        <v>47000</v>
      </c>
      <c r="R23" s="642"/>
      <c r="S23" s="642" t="s">
        <v>1654</v>
      </c>
    </row>
    <row r="24" spans="1:19" s="80" customFormat="1" ht="65.25" customHeight="1">
      <c r="A24" s="643"/>
      <c r="B24" s="643"/>
      <c r="C24" s="643"/>
      <c r="D24" s="643"/>
      <c r="E24" s="643"/>
      <c r="F24" s="643"/>
      <c r="G24" s="643"/>
      <c r="H24" s="643"/>
      <c r="I24" s="93" t="s">
        <v>72</v>
      </c>
      <c r="J24" s="93">
        <v>12</v>
      </c>
      <c r="K24" s="93" t="s">
        <v>45</v>
      </c>
      <c r="L24" s="643"/>
      <c r="M24" s="643"/>
      <c r="N24" s="643"/>
      <c r="O24" s="656"/>
      <c r="P24" s="643"/>
      <c r="Q24" s="656"/>
      <c r="R24" s="643"/>
      <c r="S24" s="643"/>
    </row>
    <row r="25" spans="1:19" ht="15"/>
    <row r="26" spans="1:19" ht="24.95" customHeight="1">
      <c r="O26" s="555"/>
      <c r="P26" s="667" t="s">
        <v>30</v>
      </c>
      <c r="Q26" s="667"/>
      <c r="R26" s="667"/>
    </row>
    <row r="27" spans="1:19" ht="24.95" customHeight="1">
      <c r="O27" s="555"/>
      <c r="P27" s="667" t="s">
        <v>31</v>
      </c>
      <c r="Q27" s="667" t="s">
        <v>32</v>
      </c>
      <c r="R27" s="667"/>
    </row>
    <row r="28" spans="1:19" ht="24.95" customHeight="1">
      <c r="O28" s="555"/>
      <c r="P28" s="667"/>
      <c r="Q28" s="68">
        <v>2024</v>
      </c>
      <c r="R28" s="68">
        <v>2025</v>
      </c>
    </row>
    <row r="29" spans="1:19" ht="65.25" customHeight="1">
      <c r="O29" s="68" t="s">
        <v>101</v>
      </c>
      <c r="P29" s="42">
        <v>7</v>
      </c>
      <c r="Q29" s="352">
        <f>Q6+Q8+Q12+Q16+Q18+Q21+Q23</f>
        <v>539000</v>
      </c>
      <c r="R29" s="352" t="s">
        <v>216</v>
      </c>
    </row>
    <row r="30" spans="1:19" ht="65.25" customHeight="1">
      <c r="O30" s="1"/>
      <c r="P30" s="1"/>
      <c r="Q30" s="353"/>
      <c r="R30" s="2"/>
    </row>
  </sheetData>
  <mergeCells count="13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11"/>
    <mergeCell ref="Q8:Q11"/>
    <mergeCell ref="R8:R11"/>
    <mergeCell ref="S8:S11"/>
    <mergeCell ref="H10:H11"/>
    <mergeCell ref="M8:M11"/>
    <mergeCell ref="N8:N11"/>
    <mergeCell ref="O8:O11"/>
    <mergeCell ref="G8:G11"/>
    <mergeCell ref="H8:H9"/>
    <mergeCell ref="L8:L11"/>
    <mergeCell ref="A8:A11"/>
    <mergeCell ref="B8:B11"/>
    <mergeCell ref="C8:C11"/>
    <mergeCell ref="D8:D11"/>
    <mergeCell ref="E8:E11"/>
    <mergeCell ref="F8:F11"/>
    <mergeCell ref="A12:A15"/>
    <mergeCell ref="B12:B15"/>
    <mergeCell ref="C12:C15"/>
    <mergeCell ref="D12:D15"/>
    <mergeCell ref="E12:E15"/>
    <mergeCell ref="F12:F15"/>
    <mergeCell ref="P12:P15"/>
    <mergeCell ref="Q12:Q15"/>
    <mergeCell ref="R12:R15"/>
    <mergeCell ref="S12:S15"/>
    <mergeCell ref="H14:H15"/>
    <mergeCell ref="G12:G15"/>
    <mergeCell ref="H12:H13"/>
    <mergeCell ref="L12:L15"/>
    <mergeCell ref="M12:M15"/>
    <mergeCell ref="N12:N15"/>
    <mergeCell ref="O12:O15"/>
    <mergeCell ref="P16:P17"/>
    <mergeCell ref="Q16:Q17"/>
    <mergeCell ref="R16:R17"/>
    <mergeCell ref="S16:S17"/>
    <mergeCell ref="A18:A20"/>
    <mergeCell ref="B18:B20"/>
    <mergeCell ref="C18:C20"/>
    <mergeCell ref="D18:D20"/>
    <mergeCell ref="E18:E20"/>
    <mergeCell ref="G16:G17"/>
    <mergeCell ref="H16:H17"/>
    <mergeCell ref="L16:L17"/>
    <mergeCell ref="M16:M17"/>
    <mergeCell ref="N16:N17"/>
    <mergeCell ref="O16:O17"/>
    <mergeCell ref="A16:A17"/>
    <mergeCell ref="B16:B17"/>
    <mergeCell ref="C16:C17"/>
    <mergeCell ref="D16:D17"/>
    <mergeCell ref="E16:E17"/>
    <mergeCell ref="F16:F17"/>
    <mergeCell ref="O18:O20"/>
    <mergeCell ref="P18:P20"/>
    <mergeCell ref="Q18:Q20"/>
    <mergeCell ref="R18:R20"/>
    <mergeCell ref="S18:S20"/>
    <mergeCell ref="F18:F20"/>
    <mergeCell ref="G18:G20"/>
    <mergeCell ref="H18:H19"/>
    <mergeCell ref="L18:L20"/>
    <mergeCell ref="M18:M20"/>
    <mergeCell ref="N18:N20"/>
    <mergeCell ref="S21:S22"/>
    <mergeCell ref="N21:N22"/>
    <mergeCell ref="O21:O22"/>
    <mergeCell ref="A23:A24"/>
    <mergeCell ref="B23:B24"/>
    <mergeCell ref="C23:C24"/>
    <mergeCell ref="D23:D24"/>
    <mergeCell ref="E23:E24"/>
    <mergeCell ref="G21:G22"/>
    <mergeCell ref="H21:H22"/>
    <mergeCell ref="L21:L22"/>
    <mergeCell ref="M21:M22"/>
    <mergeCell ref="A21:A22"/>
    <mergeCell ref="B21:B22"/>
    <mergeCell ref="C21:C22"/>
    <mergeCell ref="D21:D22"/>
    <mergeCell ref="E21:E22"/>
    <mergeCell ref="F21:F22"/>
    <mergeCell ref="F23:F24"/>
    <mergeCell ref="G23:G24"/>
    <mergeCell ref="H23:H24"/>
    <mergeCell ref="L23:L24"/>
    <mergeCell ref="M23:M24"/>
    <mergeCell ref="S23:S24"/>
    <mergeCell ref="N23:N24"/>
    <mergeCell ref="P21:P22"/>
    <mergeCell ref="Q21:Q22"/>
    <mergeCell ref="R21:R22"/>
    <mergeCell ref="O26:O28"/>
    <mergeCell ref="P26:R26"/>
    <mergeCell ref="P27:P28"/>
    <mergeCell ref="Q27:R27"/>
    <mergeCell ref="O23:O24"/>
    <mergeCell ref="P23:P24"/>
    <mergeCell ref="Q23:Q24"/>
    <mergeCell ref="R23:R2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E06E0-ABC6-4A30-9931-E1BC784A4981}">
  <dimension ref="A1:S40"/>
  <sheetViews>
    <sheetView topLeftCell="G29" zoomScale="84" zoomScaleNormal="84" workbookViewId="0">
      <selection activeCell="Q6" sqref="Q6:R35"/>
    </sheetView>
  </sheetViews>
  <sheetFormatPr defaultColWidth="9.140625" defaultRowHeight="34.5" customHeight="1"/>
  <cols>
    <col min="1" max="1" width="5.28515625" style="23" customWidth="1"/>
    <col min="2" max="4" width="9.140625" style="21"/>
    <col min="5" max="5" width="30.85546875" style="21" customWidth="1"/>
    <col min="6" max="6" width="77.140625" style="21" customWidth="1"/>
    <col min="7" max="7" width="63.7109375" style="21" customWidth="1"/>
    <col min="8" max="8" width="17.5703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34.5" customHeight="1">
      <c r="A1" s="20" t="s">
        <v>2193</v>
      </c>
      <c r="E1" s="22"/>
      <c r="F1" s="22"/>
      <c r="L1" s="23"/>
      <c r="O1" s="24"/>
      <c r="P1" s="25"/>
      <c r="Q1" s="24"/>
      <c r="R1" s="24"/>
    </row>
    <row r="2" spans="1:19" ht="34.5" customHeight="1">
      <c r="A2" s="71"/>
      <c r="E2" s="22"/>
      <c r="F2" s="22"/>
      <c r="L2" s="589"/>
      <c r="M2" s="589"/>
      <c r="N2" s="589"/>
      <c r="O2" s="589"/>
      <c r="P2" s="589"/>
      <c r="Q2" s="589"/>
      <c r="R2" s="589"/>
      <c r="S2" s="589"/>
    </row>
    <row r="3" spans="1:19" ht="34.5" customHeight="1">
      <c r="A3" s="933"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ht="34.5" customHeight="1">
      <c r="A4" s="93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ht="34.5" customHeight="1">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34.5" customHeight="1">
      <c r="A6" s="875">
        <v>1</v>
      </c>
      <c r="B6" s="875">
        <v>1</v>
      </c>
      <c r="C6" s="875">
        <v>4</v>
      </c>
      <c r="D6" s="875">
        <v>5</v>
      </c>
      <c r="E6" s="875" t="s">
        <v>1687</v>
      </c>
      <c r="F6" s="875" t="s">
        <v>1688</v>
      </c>
      <c r="G6" s="875" t="s">
        <v>1689</v>
      </c>
      <c r="H6" s="875" t="s">
        <v>715</v>
      </c>
      <c r="I6" s="214" t="s">
        <v>318</v>
      </c>
      <c r="J6" s="214">
        <v>3</v>
      </c>
      <c r="K6" s="214" t="s">
        <v>57</v>
      </c>
      <c r="L6" s="875" t="s">
        <v>1690</v>
      </c>
      <c r="M6" s="875" t="s">
        <v>1660</v>
      </c>
      <c r="N6" s="875"/>
      <c r="O6" s="900">
        <v>200000</v>
      </c>
      <c r="P6" s="900"/>
      <c r="Q6" s="900">
        <v>200000</v>
      </c>
      <c r="R6" s="900"/>
      <c r="S6" s="875" t="s">
        <v>1691</v>
      </c>
    </row>
    <row r="7" spans="1:19" ht="204" customHeight="1">
      <c r="A7" s="894"/>
      <c r="B7" s="876"/>
      <c r="C7" s="876"/>
      <c r="D7" s="876"/>
      <c r="E7" s="876"/>
      <c r="F7" s="876"/>
      <c r="G7" s="876"/>
      <c r="H7" s="876"/>
      <c r="I7" s="35" t="s">
        <v>72</v>
      </c>
      <c r="J7" s="217">
        <v>90</v>
      </c>
      <c r="K7" s="35" t="s">
        <v>45</v>
      </c>
      <c r="L7" s="876"/>
      <c r="M7" s="876"/>
      <c r="N7" s="876"/>
      <c r="O7" s="902"/>
      <c r="P7" s="902"/>
      <c r="Q7" s="902"/>
      <c r="R7" s="902"/>
      <c r="S7" s="876"/>
    </row>
    <row r="8" spans="1:19" ht="34.5" customHeight="1">
      <c r="A8" s="883">
        <v>2</v>
      </c>
      <c r="B8" s="646">
        <v>1</v>
      </c>
      <c r="C8" s="657">
        <v>4</v>
      </c>
      <c r="D8" s="657">
        <v>2</v>
      </c>
      <c r="E8" s="883" t="s">
        <v>1692</v>
      </c>
      <c r="F8" s="856" t="s">
        <v>1693</v>
      </c>
      <c r="G8" s="856" t="s">
        <v>1694</v>
      </c>
      <c r="H8" s="883" t="s">
        <v>227</v>
      </c>
      <c r="I8" s="214" t="s">
        <v>102</v>
      </c>
      <c r="J8" s="214">
        <v>3</v>
      </c>
      <c r="K8" s="214" t="s">
        <v>57</v>
      </c>
      <c r="L8" s="652" t="s">
        <v>1695</v>
      </c>
      <c r="M8" s="875" t="s">
        <v>1660</v>
      </c>
      <c r="N8" s="1279"/>
      <c r="O8" s="900">
        <v>127000</v>
      </c>
      <c r="P8" s="1279"/>
      <c r="Q8" s="900">
        <v>127000</v>
      </c>
      <c r="R8" s="1279"/>
      <c r="S8" s="875" t="s">
        <v>1691</v>
      </c>
    </row>
    <row r="9" spans="1:19" ht="34.5" customHeight="1">
      <c r="A9" s="883"/>
      <c r="B9" s="982"/>
      <c r="C9" s="983"/>
      <c r="D9" s="983"/>
      <c r="E9" s="883"/>
      <c r="F9" s="1290"/>
      <c r="G9" s="675"/>
      <c r="H9" s="883"/>
      <c r="I9" s="214" t="s">
        <v>72</v>
      </c>
      <c r="J9" s="214">
        <v>60</v>
      </c>
      <c r="K9" s="214" t="s">
        <v>45</v>
      </c>
      <c r="L9" s="1095"/>
      <c r="M9" s="894"/>
      <c r="N9" s="1095"/>
      <c r="O9" s="901"/>
      <c r="P9" s="1095"/>
      <c r="Q9" s="901"/>
      <c r="R9" s="1095"/>
      <c r="S9" s="894"/>
    </row>
    <row r="10" spans="1:19" ht="34.5" customHeight="1">
      <c r="A10" s="883"/>
      <c r="B10" s="982"/>
      <c r="C10" s="983"/>
      <c r="D10" s="983"/>
      <c r="E10" s="883"/>
      <c r="F10" s="1290"/>
      <c r="G10" s="675"/>
      <c r="H10" s="875" t="s">
        <v>1696</v>
      </c>
      <c r="I10" s="214" t="s">
        <v>47</v>
      </c>
      <c r="J10" s="214">
        <v>1</v>
      </c>
      <c r="K10" s="214" t="s">
        <v>57</v>
      </c>
      <c r="L10" s="1095"/>
      <c r="M10" s="894"/>
      <c r="N10" s="1095"/>
      <c r="O10" s="901"/>
      <c r="P10" s="1095"/>
      <c r="Q10" s="901"/>
      <c r="R10" s="1095"/>
      <c r="S10" s="894"/>
    </row>
    <row r="11" spans="1:19" ht="34.5" customHeight="1">
      <c r="A11" s="883"/>
      <c r="B11" s="982"/>
      <c r="C11" s="983"/>
      <c r="D11" s="983"/>
      <c r="E11" s="883"/>
      <c r="F11" s="1290"/>
      <c r="G11" s="675"/>
      <c r="H11" s="685"/>
      <c r="I11" s="214" t="s">
        <v>72</v>
      </c>
      <c r="J11" s="214">
        <v>150</v>
      </c>
      <c r="K11" s="214" t="s">
        <v>45</v>
      </c>
      <c r="L11" s="1095"/>
      <c r="M11" s="894"/>
      <c r="N11" s="1095"/>
      <c r="O11" s="901"/>
      <c r="P11" s="1095"/>
      <c r="Q11" s="901"/>
      <c r="R11" s="1095"/>
      <c r="S11" s="894"/>
    </row>
    <row r="12" spans="1:19" ht="34.5" customHeight="1">
      <c r="A12" s="883"/>
      <c r="B12" s="982"/>
      <c r="C12" s="983"/>
      <c r="D12" s="983"/>
      <c r="E12" s="883"/>
      <c r="F12" s="1290"/>
      <c r="G12" s="675"/>
      <c r="H12" s="883" t="s">
        <v>323</v>
      </c>
      <c r="I12" s="214" t="s">
        <v>324</v>
      </c>
      <c r="J12" s="214">
        <v>2</v>
      </c>
      <c r="K12" s="214" t="s">
        <v>57</v>
      </c>
      <c r="L12" s="1095"/>
      <c r="M12" s="928"/>
      <c r="N12" s="1095"/>
      <c r="O12" s="928"/>
      <c r="P12" s="1095"/>
      <c r="Q12" s="928"/>
      <c r="R12" s="1095"/>
      <c r="S12" s="928"/>
    </row>
    <row r="13" spans="1:19" ht="34.5" customHeight="1">
      <c r="A13" s="883"/>
      <c r="B13" s="982"/>
      <c r="C13" s="983"/>
      <c r="D13" s="983"/>
      <c r="E13" s="883"/>
      <c r="F13" s="1290"/>
      <c r="G13" s="675"/>
      <c r="H13" s="883"/>
      <c r="I13" s="214" t="s">
        <v>72</v>
      </c>
      <c r="J13" s="214">
        <v>40</v>
      </c>
      <c r="K13" s="214" t="s">
        <v>45</v>
      </c>
      <c r="L13" s="1095"/>
      <c r="M13" s="928"/>
      <c r="N13" s="1095"/>
      <c r="O13" s="928"/>
      <c r="P13" s="1095"/>
      <c r="Q13" s="928"/>
      <c r="R13" s="1095"/>
      <c r="S13" s="928"/>
    </row>
    <row r="14" spans="1:19" ht="34.5" customHeight="1">
      <c r="A14" s="883"/>
      <c r="B14" s="982"/>
      <c r="C14" s="983"/>
      <c r="D14" s="983"/>
      <c r="E14" s="883"/>
      <c r="F14" s="1290"/>
      <c r="G14" s="675"/>
      <c r="H14" s="883" t="s">
        <v>1697</v>
      </c>
      <c r="I14" s="214" t="s">
        <v>1698</v>
      </c>
      <c r="J14" s="214">
        <v>2</v>
      </c>
      <c r="K14" s="214" t="s">
        <v>57</v>
      </c>
      <c r="L14" s="1095"/>
      <c r="M14" s="928"/>
      <c r="N14" s="1095"/>
      <c r="O14" s="928"/>
      <c r="P14" s="1095"/>
      <c r="Q14" s="928"/>
      <c r="R14" s="1095"/>
      <c r="S14" s="928"/>
    </row>
    <row r="15" spans="1:19" ht="34.5" customHeight="1">
      <c r="A15" s="883"/>
      <c r="B15" s="982"/>
      <c r="C15" s="983"/>
      <c r="D15" s="983"/>
      <c r="E15" s="883"/>
      <c r="F15" s="1290"/>
      <c r="G15" s="675"/>
      <c r="H15" s="883"/>
      <c r="I15" s="214" t="s">
        <v>72</v>
      </c>
      <c r="J15" s="214">
        <v>40</v>
      </c>
      <c r="K15" s="214" t="s">
        <v>45</v>
      </c>
      <c r="L15" s="1095"/>
      <c r="M15" s="928"/>
      <c r="N15" s="1095"/>
      <c r="O15" s="928"/>
      <c r="P15" s="1095"/>
      <c r="Q15" s="928"/>
      <c r="R15" s="1095"/>
      <c r="S15" s="928"/>
    </row>
    <row r="16" spans="1:19" ht="34.5" customHeight="1">
      <c r="A16" s="883"/>
      <c r="B16" s="982"/>
      <c r="C16" s="983"/>
      <c r="D16" s="983"/>
      <c r="E16" s="675"/>
      <c r="F16" s="1290"/>
      <c r="G16" s="675"/>
      <c r="H16" s="875" t="s">
        <v>825</v>
      </c>
      <c r="I16" s="214" t="s">
        <v>1003</v>
      </c>
      <c r="J16" s="214">
        <v>1</v>
      </c>
      <c r="K16" s="214" t="s">
        <v>57</v>
      </c>
      <c r="L16" s="1095"/>
      <c r="M16" s="928"/>
      <c r="N16" s="1095"/>
      <c r="O16" s="928"/>
      <c r="P16" s="1095"/>
      <c r="Q16" s="928"/>
      <c r="R16" s="1095"/>
      <c r="S16" s="928"/>
    </row>
    <row r="17" spans="1:19" ht="34.5" customHeight="1">
      <c r="A17" s="883"/>
      <c r="B17" s="982"/>
      <c r="C17" s="983"/>
      <c r="D17" s="983"/>
      <c r="E17" s="675"/>
      <c r="F17" s="1290"/>
      <c r="G17" s="675"/>
      <c r="H17" s="876"/>
      <c r="I17" s="214" t="s">
        <v>1699</v>
      </c>
      <c r="J17" s="214">
        <v>200</v>
      </c>
      <c r="K17" s="214" t="s">
        <v>57</v>
      </c>
      <c r="L17" s="1095"/>
      <c r="M17" s="928"/>
      <c r="N17" s="1095"/>
      <c r="O17" s="928"/>
      <c r="P17" s="1095"/>
      <c r="Q17" s="928"/>
      <c r="R17" s="1095"/>
      <c r="S17" s="928"/>
    </row>
    <row r="18" spans="1:19" ht="34.5" customHeight="1">
      <c r="A18" s="883"/>
      <c r="B18" s="982"/>
      <c r="C18" s="983"/>
      <c r="D18" s="983"/>
      <c r="E18" s="675"/>
      <c r="F18" s="1290"/>
      <c r="G18" s="675"/>
      <c r="H18" s="875" t="s">
        <v>508</v>
      </c>
      <c r="I18" s="214" t="s">
        <v>1013</v>
      </c>
      <c r="J18" s="214">
        <v>1</v>
      </c>
      <c r="K18" s="214" t="s">
        <v>57</v>
      </c>
      <c r="L18" s="1095"/>
      <c r="M18" s="928"/>
      <c r="N18" s="1095"/>
      <c r="O18" s="928"/>
      <c r="P18" s="1095"/>
      <c r="Q18" s="928"/>
      <c r="R18" s="1095"/>
      <c r="S18" s="928"/>
    </row>
    <row r="19" spans="1:19" ht="34.5" customHeight="1">
      <c r="A19" s="883"/>
      <c r="B19" s="982"/>
      <c r="C19" s="983"/>
      <c r="D19" s="983"/>
      <c r="E19" s="675"/>
      <c r="F19" s="1290"/>
      <c r="G19" s="675"/>
      <c r="H19" s="928"/>
      <c r="I19" s="214" t="s">
        <v>1700</v>
      </c>
      <c r="J19" s="214">
        <v>500</v>
      </c>
      <c r="K19" s="214" t="s">
        <v>1701</v>
      </c>
      <c r="L19" s="1095"/>
      <c r="M19" s="928"/>
      <c r="N19" s="1095"/>
      <c r="O19" s="928"/>
      <c r="P19" s="1095"/>
      <c r="Q19" s="928"/>
      <c r="R19" s="1095"/>
      <c r="S19" s="928"/>
    </row>
    <row r="20" spans="1:19" ht="34.5" customHeight="1">
      <c r="A20" s="883"/>
      <c r="B20" s="689"/>
      <c r="C20" s="983"/>
      <c r="D20" s="983"/>
      <c r="E20" s="675"/>
      <c r="F20" s="1290"/>
      <c r="G20" s="675"/>
      <c r="H20" s="685"/>
      <c r="I20" s="214" t="s">
        <v>1702</v>
      </c>
      <c r="J20" s="214">
        <v>1</v>
      </c>
      <c r="K20" s="214" t="s">
        <v>57</v>
      </c>
      <c r="L20" s="1096"/>
      <c r="M20" s="685"/>
      <c r="N20" s="1096"/>
      <c r="O20" s="685"/>
      <c r="P20" s="1096"/>
      <c r="Q20" s="685"/>
      <c r="R20" s="1096"/>
      <c r="S20" s="685"/>
    </row>
    <row r="21" spans="1:19" ht="34.5" customHeight="1">
      <c r="A21" s="688">
        <v>3</v>
      </c>
      <c r="B21" s="657">
        <v>1</v>
      </c>
      <c r="C21" s="657">
        <v>4</v>
      </c>
      <c r="D21" s="892">
        <v>2</v>
      </c>
      <c r="E21" s="856" t="s">
        <v>1703</v>
      </c>
      <c r="F21" s="883" t="s">
        <v>1704</v>
      </c>
      <c r="G21" s="670" t="s">
        <v>1705</v>
      </c>
      <c r="H21" s="1291" t="s">
        <v>715</v>
      </c>
      <c r="I21" s="214" t="s">
        <v>318</v>
      </c>
      <c r="J21" s="214">
        <v>1</v>
      </c>
      <c r="K21" s="214" t="s">
        <v>57</v>
      </c>
      <c r="L21" s="644" t="s">
        <v>1706</v>
      </c>
      <c r="M21" s="875" t="s">
        <v>886</v>
      </c>
      <c r="N21" s="1279"/>
      <c r="O21" s="900">
        <v>200000</v>
      </c>
      <c r="P21" s="1279"/>
      <c r="Q21" s="900">
        <v>200000</v>
      </c>
      <c r="R21" s="1279"/>
      <c r="S21" s="652" t="s">
        <v>1691</v>
      </c>
    </row>
    <row r="22" spans="1:19" ht="34.5" customHeight="1">
      <c r="A22" s="1093"/>
      <c r="B22" s="1100"/>
      <c r="C22" s="1100"/>
      <c r="D22" s="1289"/>
      <c r="E22" s="1100"/>
      <c r="F22" s="1289"/>
      <c r="G22" s="674"/>
      <c r="H22" s="1292"/>
      <c r="I22" s="214" t="s">
        <v>72</v>
      </c>
      <c r="J22" s="214">
        <v>30</v>
      </c>
      <c r="K22" s="214" t="s">
        <v>45</v>
      </c>
      <c r="L22" s="815"/>
      <c r="M22" s="928"/>
      <c r="N22" s="1095"/>
      <c r="O22" s="901"/>
      <c r="P22" s="1095"/>
      <c r="Q22" s="901"/>
      <c r="R22" s="1095"/>
      <c r="S22" s="928"/>
    </row>
    <row r="23" spans="1:19" ht="34.5" customHeight="1">
      <c r="A23" s="1093"/>
      <c r="B23" s="1100"/>
      <c r="C23" s="1100"/>
      <c r="D23" s="1289"/>
      <c r="E23" s="1100"/>
      <c r="F23" s="1289"/>
      <c r="G23" s="674"/>
      <c r="H23" s="1107" t="s">
        <v>825</v>
      </c>
      <c r="I23" s="214" t="s">
        <v>1003</v>
      </c>
      <c r="J23" s="214">
        <v>1</v>
      </c>
      <c r="K23" s="214" t="s">
        <v>57</v>
      </c>
      <c r="L23" s="815"/>
      <c r="M23" s="928"/>
      <c r="N23" s="1095"/>
      <c r="O23" s="901"/>
      <c r="P23" s="1095"/>
      <c r="Q23" s="901"/>
      <c r="R23" s="1095"/>
      <c r="S23" s="928"/>
    </row>
    <row r="24" spans="1:19" ht="57.75" customHeight="1">
      <c r="A24" s="1093"/>
      <c r="B24" s="1100"/>
      <c r="C24" s="1100"/>
      <c r="D24" s="1100"/>
      <c r="E24" s="1100"/>
      <c r="F24" s="1289"/>
      <c r="G24" s="674"/>
      <c r="H24" s="1108"/>
      <c r="I24" s="214" t="s">
        <v>1699</v>
      </c>
      <c r="J24" s="214">
        <v>200</v>
      </c>
      <c r="K24" s="214" t="s">
        <v>57</v>
      </c>
      <c r="L24" s="685"/>
      <c r="M24" s="685"/>
      <c r="N24" s="1096"/>
      <c r="O24" s="685"/>
      <c r="P24" s="1096"/>
      <c r="Q24" s="685"/>
      <c r="R24" s="1096"/>
      <c r="S24" s="685"/>
    </row>
    <row r="25" spans="1:19" ht="72.75" customHeight="1">
      <c r="A25" s="657">
        <v>4</v>
      </c>
      <c r="B25" s="646">
        <v>1</v>
      </c>
      <c r="C25" s="646">
        <v>4</v>
      </c>
      <c r="D25" s="646">
        <v>5</v>
      </c>
      <c r="E25" s="652" t="s">
        <v>1707</v>
      </c>
      <c r="F25" s="875" t="s">
        <v>1708</v>
      </c>
      <c r="G25" s="875" t="s">
        <v>1709</v>
      </c>
      <c r="H25" s="646" t="s">
        <v>715</v>
      </c>
      <c r="I25" s="214" t="s">
        <v>318</v>
      </c>
      <c r="J25" s="214">
        <v>1</v>
      </c>
      <c r="K25" s="214" t="s">
        <v>57</v>
      </c>
      <c r="L25" s="644" t="s">
        <v>1710</v>
      </c>
      <c r="M25" s="875" t="s">
        <v>1660</v>
      </c>
      <c r="N25" s="1279"/>
      <c r="O25" s="1280">
        <v>50000</v>
      </c>
      <c r="P25" s="1279"/>
      <c r="Q25" s="1280">
        <v>50000</v>
      </c>
      <c r="R25" s="1279"/>
      <c r="S25" s="652" t="s">
        <v>1691</v>
      </c>
    </row>
    <row r="26" spans="1:19" ht="72" customHeight="1">
      <c r="A26" s="983"/>
      <c r="B26" s="1095"/>
      <c r="C26" s="1095"/>
      <c r="D26" s="1095"/>
      <c r="E26" s="1285"/>
      <c r="F26" s="1287"/>
      <c r="G26" s="1152"/>
      <c r="H26" s="689"/>
      <c r="I26" s="214" t="s">
        <v>72</v>
      </c>
      <c r="J26" s="35">
        <v>30</v>
      </c>
      <c r="K26" s="35" t="s">
        <v>45</v>
      </c>
      <c r="L26" s="815"/>
      <c r="M26" s="1095"/>
      <c r="N26" s="1095"/>
      <c r="O26" s="1281"/>
      <c r="P26" s="1095"/>
      <c r="Q26" s="1281"/>
      <c r="R26" s="1095"/>
      <c r="S26" s="928"/>
    </row>
    <row r="27" spans="1:19" ht="79.5" customHeight="1">
      <c r="A27" s="983"/>
      <c r="B27" s="1095"/>
      <c r="C27" s="1095"/>
      <c r="D27" s="1095"/>
      <c r="E27" s="1285"/>
      <c r="F27" s="1287"/>
      <c r="G27" s="1152"/>
      <c r="H27" s="1107" t="s">
        <v>508</v>
      </c>
      <c r="I27" s="214" t="s">
        <v>1013</v>
      </c>
      <c r="J27" s="217">
        <v>1</v>
      </c>
      <c r="K27" s="217" t="s">
        <v>57</v>
      </c>
      <c r="L27" s="928"/>
      <c r="M27" s="1095"/>
      <c r="N27" s="1095"/>
      <c r="O27" s="982"/>
      <c r="P27" s="1095"/>
      <c r="Q27" s="982"/>
      <c r="R27" s="1095"/>
      <c r="S27" s="928"/>
    </row>
    <row r="28" spans="1:19" ht="104.25" customHeight="1">
      <c r="A28" s="983"/>
      <c r="B28" s="1096"/>
      <c r="C28" s="1096"/>
      <c r="D28" s="1096"/>
      <c r="E28" s="1286"/>
      <c r="F28" s="1288"/>
      <c r="G28" s="1106"/>
      <c r="H28" s="1108"/>
      <c r="I28" s="214" t="s">
        <v>1702</v>
      </c>
      <c r="J28" s="217">
        <v>1</v>
      </c>
      <c r="K28" s="217" t="s">
        <v>57</v>
      </c>
      <c r="L28" s="685"/>
      <c r="M28" s="1096"/>
      <c r="N28" s="1096"/>
      <c r="O28" s="689"/>
      <c r="P28" s="1096"/>
      <c r="Q28" s="689"/>
      <c r="R28" s="1096"/>
      <c r="S28" s="685"/>
    </row>
    <row r="29" spans="1:19" ht="48.75" customHeight="1">
      <c r="A29" s="644">
        <v>5</v>
      </c>
      <c r="B29" s="644">
        <v>1</v>
      </c>
      <c r="C29" s="644">
        <v>4</v>
      </c>
      <c r="D29" s="644">
        <v>5</v>
      </c>
      <c r="E29" s="644" t="s">
        <v>1711</v>
      </c>
      <c r="F29" s="644" t="s">
        <v>1712</v>
      </c>
      <c r="G29" s="652" t="s">
        <v>1713</v>
      </c>
      <c r="H29" s="875" t="s">
        <v>1397</v>
      </c>
      <c r="I29" s="214" t="s">
        <v>102</v>
      </c>
      <c r="J29" s="133">
        <v>4</v>
      </c>
      <c r="K29" s="214" t="s">
        <v>57</v>
      </c>
      <c r="L29" s="1273" t="s">
        <v>1714</v>
      </c>
      <c r="M29" s="644"/>
      <c r="N29" s="644" t="s">
        <v>1480</v>
      </c>
      <c r="O29" s="1264"/>
      <c r="P29" s="1282">
        <v>80000</v>
      </c>
      <c r="Q29" s="1282"/>
      <c r="R29" s="1282">
        <v>80000</v>
      </c>
      <c r="S29" s="644" t="s">
        <v>1691</v>
      </c>
    </row>
    <row r="30" spans="1:19" ht="64.5" customHeight="1">
      <c r="A30" s="815"/>
      <c r="B30" s="815"/>
      <c r="C30" s="815"/>
      <c r="D30" s="815"/>
      <c r="E30" s="815"/>
      <c r="F30" s="1277"/>
      <c r="G30" s="653"/>
      <c r="H30" s="876"/>
      <c r="I30" s="214" t="s">
        <v>72</v>
      </c>
      <c r="J30" s="214">
        <v>60</v>
      </c>
      <c r="K30" s="214" t="s">
        <v>45</v>
      </c>
      <c r="L30" s="1274"/>
      <c r="M30" s="815"/>
      <c r="N30" s="815"/>
      <c r="O30" s="1276"/>
      <c r="P30" s="1283"/>
      <c r="Q30" s="1283"/>
      <c r="R30" s="1283"/>
      <c r="S30" s="815"/>
    </row>
    <row r="31" spans="1:19" ht="60" customHeight="1">
      <c r="A31" s="815"/>
      <c r="B31" s="815"/>
      <c r="C31" s="815"/>
      <c r="D31" s="815"/>
      <c r="E31" s="815"/>
      <c r="F31" s="1277"/>
      <c r="G31" s="653"/>
      <c r="H31" s="875" t="s">
        <v>323</v>
      </c>
      <c r="I31" s="214" t="s">
        <v>324</v>
      </c>
      <c r="J31" s="214">
        <v>4</v>
      </c>
      <c r="K31" s="214" t="s">
        <v>57</v>
      </c>
      <c r="L31" s="1274"/>
      <c r="M31" s="815"/>
      <c r="N31" s="815"/>
      <c r="O31" s="1276"/>
      <c r="P31" s="1283"/>
      <c r="Q31" s="1283"/>
      <c r="R31" s="1283"/>
      <c r="S31" s="815"/>
    </row>
    <row r="32" spans="1:19" ht="62.25" customHeight="1">
      <c r="A32" s="815"/>
      <c r="B32" s="645"/>
      <c r="C32" s="645"/>
      <c r="D32" s="645"/>
      <c r="E32" s="645"/>
      <c r="F32" s="1278"/>
      <c r="G32" s="654"/>
      <c r="H32" s="876"/>
      <c r="I32" s="214" t="s">
        <v>72</v>
      </c>
      <c r="J32" s="214">
        <v>80</v>
      </c>
      <c r="K32" s="214" t="s">
        <v>45</v>
      </c>
      <c r="L32" s="1275"/>
      <c r="M32" s="645"/>
      <c r="N32" s="645"/>
      <c r="O32" s="1265"/>
      <c r="P32" s="1284"/>
      <c r="Q32" s="1284"/>
      <c r="R32" s="1284"/>
      <c r="S32" s="645"/>
    </row>
    <row r="33" spans="1:19" ht="119.25" customHeight="1">
      <c r="A33" s="547">
        <v>6</v>
      </c>
      <c r="B33" s="60">
        <v>1</v>
      </c>
      <c r="C33" s="60">
        <v>4</v>
      </c>
      <c r="D33" s="60">
        <v>2</v>
      </c>
      <c r="E33" s="60" t="s">
        <v>1715</v>
      </c>
      <c r="F33" s="486" t="s">
        <v>1716</v>
      </c>
      <c r="G33" s="136" t="s">
        <v>1717</v>
      </c>
      <c r="H33" s="60" t="s">
        <v>1718</v>
      </c>
      <c r="I33" s="60" t="s">
        <v>1698</v>
      </c>
      <c r="J33" s="60">
        <v>4</v>
      </c>
      <c r="K33" s="60" t="s">
        <v>57</v>
      </c>
      <c r="L33" s="60" t="s">
        <v>1719</v>
      </c>
      <c r="M33" s="60"/>
      <c r="N33" s="60" t="s">
        <v>1720</v>
      </c>
      <c r="O33" s="487"/>
      <c r="P33" s="488">
        <v>50000</v>
      </c>
      <c r="Q33" s="488"/>
      <c r="R33" s="488">
        <v>50000</v>
      </c>
      <c r="S33" s="60" t="s">
        <v>1691</v>
      </c>
    </row>
    <row r="34" spans="1:19" ht="63" customHeight="1">
      <c r="A34" s="1268">
        <v>7</v>
      </c>
      <c r="B34" s="803">
        <v>1</v>
      </c>
      <c r="C34" s="803">
        <v>4</v>
      </c>
      <c r="D34" s="803">
        <v>2</v>
      </c>
      <c r="E34" s="875" t="s">
        <v>1721</v>
      </c>
      <c r="F34" s="1270" t="s">
        <v>1722</v>
      </c>
      <c r="G34" s="1270" t="s">
        <v>1723</v>
      </c>
      <c r="H34" s="1193" t="s">
        <v>172</v>
      </c>
      <c r="I34" s="489" t="s">
        <v>204</v>
      </c>
      <c r="J34" s="489">
        <v>1</v>
      </c>
      <c r="K34" s="489" t="s">
        <v>57</v>
      </c>
      <c r="L34" s="875" t="s">
        <v>1724</v>
      </c>
      <c r="M34" s="675"/>
      <c r="N34" s="644" t="s">
        <v>1480</v>
      </c>
      <c r="O34" s="1264"/>
      <c r="P34" s="1266">
        <v>114000</v>
      </c>
      <c r="Q34" s="1266"/>
      <c r="R34" s="1266">
        <v>114000</v>
      </c>
      <c r="S34" s="644" t="s">
        <v>1691</v>
      </c>
    </row>
    <row r="35" spans="1:19" ht="97.5" customHeight="1">
      <c r="A35" s="1269"/>
      <c r="B35" s="805"/>
      <c r="C35" s="805"/>
      <c r="D35" s="805"/>
      <c r="E35" s="876"/>
      <c r="F35" s="1271"/>
      <c r="G35" s="1271"/>
      <c r="H35" s="1272"/>
      <c r="I35" s="214" t="s">
        <v>72</v>
      </c>
      <c r="J35" s="214">
        <v>30</v>
      </c>
      <c r="K35" s="214" t="s">
        <v>45</v>
      </c>
      <c r="L35" s="876"/>
      <c r="M35" s="675"/>
      <c r="N35" s="645"/>
      <c r="O35" s="1265"/>
      <c r="P35" s="1267"/>
      <c r="Q35" s="1267"/>
      <c r="R35" s="1267"/>
      <c r="S35" s="645"/>
    </row>
    <row r="37" spans="1:19" ht="34.5" customHeight="1">
      <c r="O37" s="664"/>
      <c r="P37" s="667" t="s">
        <v>30</v>
      </c>
      <c r="Q37" s="667"/>
      <c r="R37" s="667"/>
    </row>
    <row r="38" spans="1:19" ht="34.5" customHeight="1">
      <c r="O38" s="665"/>
      <c r="P38" s="667" t="s">
        <v>31</v>
      </c>
      <c r="Q38" s="667" t="s">
        <v>32</v>
      </c>
      <c r="R38" s="667"/>
    </row>
    <row r="39" spans="1:19" ht="34.5" customHeight="1">
      <c r="O39" s="666"/>
      <c r="P39" s="667"/>
      <c r="Q39" s="68">
        <v>2024</v>
      </c>
      <c r="R39" s="68">
        <v>2025</v>
      </c>
      <c r="S39" s="24"/>
    </row>
    <row r="40" spans="1:19" ht="34.5" customHeight="1">
      <c r="O40" s="68" t="s">
        <v>101</v>
      </c>
      <c r="P40" s="59">
        <v>7</v>
      </c>
      <c r="Q40" s="64">
        <f>Q6+Q8+Q21+Q25</f>
        <v>577000</v>
      </c>
      <c r="R40" s="146">
        <f>R29+R33+R34</f>
        <v>244000</v>
      </c>
    </row>
  </sheetData>
  <mergeCells count="12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S8:S20"/>
    <mergeCell ref="H10:H11"/>
    <mergeCell ref="H12:H13"/>
    <mergeCell ref="H14:H15"/>
    <mergeCell ref="H16:H17"/>
    <mergeCell ref="H18:H20"/>
    <mergeCell ref="G8:G20"/>
    <mergeCell ref="H8:H9"/>
    <mergeCell ref="L8:L20"/>
    <mergeCell ref="M8:M20"/>
    <mergeCell ref="N8:N20"/>
    <mergeCell ref="O8:O20"/>
    <mergeCell ref="A21:A24"/>
    <mergeCell ref="B21:B24"/>
    <mergeCell ref="C21:C24"/>
    <mergeCell ref="D21:D24"/>
    <mergeCell ref="E21:E24"/>
    <mergeCell ref="F21:F24"/>
    <mergeCell ref="P8:P20"/>
    <mergeCell ref="Q8:Q20"/>
    <mergeCell ref="R8:R20"/>
    <mergeCell ref="A8:A20"/>
    <mergeCell ref="B8:B20"/>
    <mergeCell ref="C8:C20"/>
    <mergeCell ref="D8:D20"/>
    <mergeCell ref="E8:E20"/>
    <mergeCell ref="F8:F20"/>
    <mergeCell ref="P21:P24"/>
    <mergeCell ref="Q21:Q24"/>
    <mergeCell ref="R21:R24"/>
    <mergeCell ref="H23:H24"/>
    <mergeCell ref="G21:G24"/>
    <mergeCell ref="H21:H22"/>
    <mergeCell ref="L21:L24"/>
    <mergeCell ref="M21:M24"/>
    <mergeCell ref="N21:N24"/>
    <mergeCell ref="O21:O24"/>
    <mergeCell ref="S25:S28"/>
    <mergeCell ref="H27:H28"/>
    <mergeCell ref="G25:G28"/>
    <mergeCell ref="H25:H26"/>
    <mergeCell ref="L25:L28"/>
    <mergeCell ref="M25:M28"/>
    <mergeCell ref="N25:N28"/>
    <mergeCell ref="O25:O28"/>
    <mergeCell ref="S21:S24"/>
    <mergeCell ref="A29:A32"/>
    <mergeCell ref="B29:B32"/>
    <mergeCell ref="C29:C32"/>
    <mergeCell ref="D29:D32"/>
    <mergeCell ref="E29:E32"/>
    <mergeCell ref="F29:F32"/>
    <mergeCell ref="P25:P28"/>
    <mergeCell ref="Q25:Q28"/>
    <mergeCell ref="R25:R28"/>
    <mergeCell ref="A25:A28"/>
    <mergeCell ref="P29:P32"/>
    <mergeCell ref="Q29:Q32"/>
    <mergeCell ref="R29:R32"/>
    <mergeCell ref="B25:B28"/>
    <mergeCell ref="C25:C28"/>
    <mergeCell ref="D25:D28"/>
    <mergeCell ref="E25:E28"/>
    <mergeCell ref="F25:F28"/>
    <mergeCell ref="S34:S35"/>
    <mergeCell ref="S29:S32"/>
    <mergeCell ref="H31:H32"/>
    <mergeCell ref="G29:G32"/>
    <mergeCell ref="H29:H30"/>
    <mergeCell ref="L29:L32"/>
    <mergeCell ref="M29:M32"/>
    <mergeCell ref="N29:N32"/>
    <mergeCell ref="O29:O32"/>
    <mergeCell ref="A34:A35"/>
    <mergeCell ref="B34:B35"/>
    <mergeCell ref="C34:C35"/>
    <mergeCell ref="D34:D35"/>
    <mergeCell ref="E34:E35"/>
    <mergeCell ref="F34:F35"/>
    <mergeCell ref="G34:G35"/>
    <mergeCell ref="H34:H35"/>
    <mergeCell ref="R34:R35"/>
    <mergeCell ref="O37:O39"/>
    <mergeCell ref="P37:R37"/>
    <mergeCell ref="P38:P39"/>
    <mergeCell ref="Q38:R38"/>
    <mergeCell ref="L34:L35"/>
    <mergeCell ref="M34:M35"/>
    <mergeCell ref="N34:N35"/>
    <mergeCell ref="O34:O35"/>
    <mergeCell ref="P34:P35"/>
    <mergeCell ref="Q34:Q3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4D9D0-7A46-4BB0-8F32-DCB4675836AC}">
  <dimension ref="A1:S40"/>
  <sheetViews>
    <sheetView topLeftCell="F27" zoomScale="73" zoomScaleNormal="73" workbookViewId="0">
      <selection activeCell="Q6" sqref="Q6:R35"/>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82" style="21" customWidth="1"/>
    <col min="8" max="8" width="20.140625" style="21" customWidth="1"/>
    <col min="9" max="9" width="21.42578125" style="21" customWidth="1"/>
    <col min="10"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8.75">
      <c r="A1" s="20" t="s">
        <v>2194</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77.25" customHeight="1">
      <c r="A6" s="570">
        <v>1</v>
      </c>
      <c r="B6" s="570">
        <v>1</v>
      </c>
      <c r="C6" s="570">
        <v>4</v>
      </c>
      <c r="D6" s="570">
        <v>2</v>
      </c>
      <c r="E6" s="554" t="s">
        <v>1725</v>
      </c>
      <c r="F6" s="554" t="s">
        <v>1726</v>
      </c>
      <c r="G6" s="1010" t="s">
        <v>1727</v>
      </c>
      <c r="H6" s="85" t="s">
        <v>1728</v>
      </c>
      <c r="I6" s="85" t="s">
        <v>1729</v>
      </c>
      <c r="J6" s="85">
        <v>1</v>
      </c>
      <c r="K6" s="86" t="s">
        <v>57</v>
      </c>
      <c r="L6" s="554" t="s">
        <v>1730</v>
      </c>
      <c r="M6" s="1295" t="s">
        <v>41</v>
      </c>
      <c r="N6" s="570"/>
      <c r="O6" s="1295">
        <v>120000</v>
      </c>
      <c r="P6" s="1295"/>
      <c r="Q6" s="1295">
        <v>120000</v>
      </c>
      <c r="R6" s="1295"/>
      <c r="S6" s="554" t="s">
        <v>1731</v>
      </c>
    </row>
    <row r="7" spans="1:19" ht="90.75" customHeight="1">
      <c r="A7" s="570"/>
      <c r="B7" s="570"/>
      <c r="C7" s="570"/>
      <c r="D7" s="570"/>
      <c r="E7" s="554"/>
      <c r="F7" s="554"/>
      <c r="G7" s="1010"/>
      <c r="H7" s="554" t="s">
        <v>1732</v>
      </c>
      <c r="I7" s="85" t="s">
        <v>1733</v>
      </c>
      <c r="J7" s="85">
        <v>6</v>
      </c>
      <c r="K7" s="86" t="s">
        <v>57</v>
      </c>
      <c r="L7" s="554"/>
      <c r="M7" s="1295"/>
      <c r="N7" s="570"/>
      <c r="O7" s="570"/>
      <c r="P7" s="1295"/>
      <c r="Q7" s="1295"/>
      <c r="R7" s="1295"/>
      <c r="S7" s="554"/>
    </row>
    <row r="8" spans="1:19" ht="102.75" customHeight="1">
      <c r="A8" s="570"/>
      <c r="B8" s="570"/>
      <c r="C8" s="570"/>
      <c r="D8" s="570"/>
      <c r="E8" s="554"/>
      <c r="F8" s="554"/>
      <c r="G8" s="1010"/>
      <c r="H8" s="554"/>
      <c r="I8" s="85" t="s">
        <v>1734</v>
      </c>
      <c r="J8" s="85">
        <v>180</v>
      </c>
      <c r="K8" s="86" t="s">
        <v>45</v>
      </c>
      <c r="L8" s="554"/>
      <c r="M8" s="1295"/>
      <c r="N8" s="570"/>
      <c r="O8" s="570"/>
      <c r="P8" s="1295"/>
      <c r="Q8" s="1295"/>
      <c r="R8" s="1295"/>
      <c r="S8" s="554"/>
    </row>
    <row r="9" spans="1:19" ht="113.25" customHeight="1">
      <c r="A9" s="570"/>
      <c r="B9" s="570"/>
      <c r="C9" s="570"/>
      <c r="D9" s="570"/>
      <c r="E9" s="554"/>
      <c r="F9" s="554"/>
      <c r="G9" s="1010"/>
      <c r="H9" s="554" t="s">
        <v>1735</v>
      </c>
      <c r="I9" s="85" t="s">
        <v>59</v>
      </c>
      <c r="J9" s="85">
        <v>2</v>
      </c>
      <c r="K9" s="86" t="s">
        <v>57</v>
      </c>
      <c r="L9" s="554"/>
      <c r="M9" s="1295"/>
      <c r="N9" s="570"/>
      <c r="O9" s="570"/>
      <c r="P9" s="1295"/>
      <c r="Q9" s="1295"/>
      <c r="R9" s="1295"/>
      <c r="S9" s="554"/>
    </row>
    <row r="10" spans="1:19" ht="37.5" customHeight="1">
      <c r="A10" s="570"/>
      <c r="B10" s="570"/>
      <c r="C10" s="570"/>
      <c r="D10" s="570"/>
      <c r="E10" s="554"/>
      <c r="F10" s="554"/>
      <c r="G10" s="1010"/>
      <c r="H10" s="554"/>
      <c r="I10" s="554" t="s">
        <v>1734</v>
      </c>
      <c r="J10" s="554">
        <v>100</v>
      </c>
      <c r="K10" s="570" t="s">
        <v>45</v>
      </c>
      <c r="L10" s="554"/>
      <c r="M10" s="1295"/>
      <c r="N10" s="570"/>
      <c r="O10" s="570"/>
      <c r="P10" s="1295"/>
      <c r="Q10" s="1295"/>
      <c r="R10" s="1295"/>
      <c r="S10" s="554"/>
    </row>
    <row r="11" spans="1:19" ht="103.5" customHeight="1">
      <c r="A11" s="570"/>
      <c r="B11" s="570"/>
      <c r="C11" s="570"/>
      <c r="D11" s="570"/>
      <c r="E11" s="554"/>
      <c r="F11" s="554"/>
      <c r="G11" s="1010"/>
      <c r="H11" s="554"/>
      <c r="I11" s="554"/>
      <c r="J11" s="554"/>
      <c r="K11" s="570"/>
      <c r="L11" s="554"/>
      <c r="M11" s="1295"/>
      <c r="N11" s="570"/>
      <c r="O11" s="570"/>
      <c r="P11" s="1295"/>
      <c r="Q11" s="1295"/>
      <c r="R11" s="1295"/>
      <c r="S11" s="554"/>
    </row>
    <row r="12" spans="1:19" ht="119.25" customHeight="1">
      <c r="A12" s="570">
        <v>2</v>
      </c>
      <c r="B12" s="570">
        <v>1</v>
      </c>
      <c r="C12" s="570">
        <v>4</v>
      </c>
      <c r="D12" s="570">
        <v>2</v>
      </c>
      <c r="E12" s="554" t="s">
        <v>1736</v>
      </c>
      <c r="F12" s="554" t="s">
        <v>1737</v>
      </c>
      <c r="G12" s="554" t="s">
        <v>1738</v>
      </c>
      <c r="H12" s="570" t="s">
        <v>715</v>
      </c>
      <c r="I12" s="86" t="s">
        <v>318</v>
      </c>
      <c r="J12" s="86">
        <v>1</v>
      </c>
      <c r="K12" s="86" t="s">
        <v>57</v>
      </c>
      <c r="L12" s="554" t="s">
        <v>1739</v>
      </c>
      <c r="M12" s="570" t="s">
        <v>41</v>
      </c>
      <c r="N12" s="570"/>
      <c r="O12" s="1295">
        <v>50000</v>
      </c>
      <c r="P12" s="570"/>
      <c r="Q12" s="1295">
        <v>50000</v>
      </c>
      <c r="R12" s="570"/>
      <c r="S12" s="554" t="s">
        <v>1731</v>
      </c>
    </row>
    <row r="13" spans="1:19" ht="110.25" customHeight="1">
      <c r="A13" s="570"/>
      <c r="B13" s="570"/>
      <c r="C13" s="570"/>
      <c r="D13" s="570"/>
      <c r="E13" s="554"/>
      <c r="F13" s="554"/>
      <c r="G13" s="554"/>
      <c r="H13" s="570"/>
      <c r="I13" s="85" t="s">
        <v>1734</v>
      </c>
      <c r="J13" s="86">
        <v>30</v>
      </c>
      <c r="K13" s="86" t="s">
        <v>45</v>
      </c>
      <c r="L13" s="554"/>
      <c r="M13" s="570"/>
      <c r="N13" s="570"/>
      <c r="O13" s="1295"/>
      <c r="P13" s="570"/>
      <c r="Q13" s="1295"/>
      <c r="R13" s="570"/>
      <c r="S13" s="554"/>
    </row>
    <row r="14" spans="1:19" ht="110.25" customHeight="1">
      <c r="A14" s="570"/>
      <c r="B14" s="570"/>
      <c r="C14" s="570"/>
      <c r="D14" s="570"/>
      <c r="E14" s="554"/>
      <c r="F14" s="554"/>
      <c r="G14" s="554"/>
      <c r="H14" s="85" t="s">
        <v>1740</v>
      </c>
      <c r="I14" s="85" t="s">
        <v>1741</v>
      </c>
      <c r="J14" s="86">
        <v>1</v>
      </c>
      <c r="K14" s="86" t="s">
        <v>57</v>
      </c>
      <c r="L14" s="554"/>
      <c r="M14" s="570"/>
      <c r="N14" s="570"/>
      <c r="O14" s="1295"/>
      <c r="P14" s="570"/>
      <c r="Q14" s="1295"/>
      <c r="R14" s="570"/>
      <c r="S14" s="554"/>
    </row>
    <row r="15" spans="1:19" ht="84" customHeight="1">
      <c r="A15" s="1298">
        <v>3</v>
      </c>
      <c r="B15" s="570">
        <v>1</v>
      </c>
      <c r="C15" s="570">
        <v>4</v>
      </c>
      <c r="D15" s="570">
        <v>2</v>
      </c>
      <c r="E15" s="554" t="s">
        <v>1742</v>
      </c>
      <c r="F15" s="554" t="s">
        <v>1743</v>
      </c>
      <c r="G15" s="554" t="s">
        <v>1744</v>
      </c>
      <c r="H15" s="570" t="s">
        <v>715</v>
      </c>
      <c r="I15" s="86" t="s">
        <v>318</v>
      </c>
      <c r="J15" s="86">
        <v>1</v>
      </c>
      <c r="K15" s="86" t="s">
        <v>57</v>
      </c>
      <c r="L15" s="554" t="s">
        <v>1745</v>
      </c>
      <c r="M15" s="570" t="s">
        <v>41</v>
      </c>
      <c r="N15" s="570"/>
      <c r="O15" s="1295">
        <v>35000</v>
      </c>
      <c r="P15" s="570"/>
      <c r="Q15" s="1295">
        <v>35000</v>
      </c>
      <c r="R15" s="570"/>
      <c r="S15" s="554" t="s">
        <v>1731</v>
      </c>
    </row>
    <row r="16" spans="1:19" ht="64.5" customHeight="1">
      <c r="A16" s="1299"/>
      <c r="B16" s="570"/>
      <c r="C16" s="570"/>
      <c r="D16" s="570"/>
      <c r="E16" s="554"/>
      <c r="F16" s="554"/>
      <c r="G16" s="554"/>
      <c r="H16" s="570"/>
      <c r="I16" s="85" t="s">
        <v>1734</v>
      </c>
      <c r="J16" s="86">
        <v>40</v>
      </c>
      <c r="K16" s="86" t="s">
        <v>45</v>
      </c>
      <c r="L16" s="554"/>
      <c r="M16" s="570"/>
      <c r="N16" s="570"/>
      <c r="O16" s="1295"/>
      <c r="P16" s="570"/>
      <c r="Q16" s="1295"/>
      <c r="R16" s="570"/>
      <c r="S16" s="554"/>
    </row>
    <row r="17" spans="1:19" ht="90" customHeight="1">
      <c r="A17" s="1300"/>
      <c r="B17" s="570"/>
      <c r="C17" s="570"/>
      <c r="D17" s="570"/>
      <c r="E17" s="554"/>
      <c r="F17" s="554"/>
      <c r="G17" s="554"/>
      <c r="H17" s="85" t="s">
        <v>1740</v>
      </c>
      <c r="I17" s="85" t="s">
        <v>1741</v>
      </c>
      <c r="J17" s="86">
        <v>1</v>
      </c>
      <c r="K17" s="86" t="s">
        <v>57</v>
      </c>
      <c r="L17" s="554"/>
      <c r="M17" s="570"/>
      <c r="N17" s="570"/>
      <c r="O17" s="1295"/>
      <c r="P17" s="570"/>
      <c r="Q17" s="1295"/>
      <c r="R17" s="570"/>
      <c r="S17" s="554"/>
    </row>
    <row r="18" spans="1:19" ht="95.25" customHeight="1">
      <c r="A18" s="570">
        <v>4</v>
      </c>
      <c r="B18" s="570">
        <v>1</v>
      </c>
      <c r="C18" s="570">
        <v>4</v>
      </c>
      <c r="D18" s="570">
        <v>2</v>
      </c>
      <c r="E18" s="1297" t="s">
        <v>1746</v>
      </c>
      <c r="F18" s="554" t="s">
        <v>1747</v>
      </c>
      <c r="G18" s="554" t="s">
        <v>1748</v>
      </c>
      <c r="H18" s="554" t="s">
        <v>715</v>
      </c>
      <c r="I18" s="85" t="s">
        <v>716</v>
      </c>
      <c r="J18" s="86">
        <v>1</v>
      </c>
      <c r="K18" s="86" t="s">
        <v>57</v>
      </c>
      <c r="L18" s="554" t="s">
        <v>1749</v>
      </c>
      <c r="M18" s="570" t="s">
        <v>41</v>
      </c>
      <c r="N18" s="570"/>
      <c r="O18" s="1295">
        <v>32000</v>
      </c>
      <c r="P18" s="1295"/>
      <c r="Q18" s="1295">
        <v>32000</v>
      </c>
      <c r="R18" s="1295"/>
      <c r="S18" s="554" t="s">
        <v>1731</v>
      </c>
    </row>
    <row r="19" spans="1:19" ht="96.75" customHeight="1">
      <c r="A19" s="570"/>
      <c r="B19" s="570"/>
      <c r="C19" s="570"/>
      <c r="D19" s="570"/>
      <c r="E19" s="1297"/>
      <c r="F19" s="554"/>
      <c r="G19" s="554"/>
      <c r="H19" s="554"/>
      <c r="I19" s="85" t="s">
        <v>1539</v>
      </c>
      <c r="J19" s="86">
        <v>30</v>
      </c>
      <c r="K19" s="86" t="s">
        <v>45</v>
      </c>
      <c r="L19" s="554"/>
      <c r="M19" s="570"/>
      <c r="N19" s="570"/>
      <c r="O19" s="1295"/>
      <c r="P19" s="1295"/>
      <c r="Q19" s="1295"/>
      <c r="R19" s="1295"/>
      <c r="S19" s="554"/>
    </row>
    <row r="20" spans="1:19" ht="123.75" customHeight="1">
      <c r="A20" s="570"/>
      <c r="B20" s="570"/>
      <c r="C20" s="570"/>
      <c r="D20" s="570"/>
      <c r="E20" s="1297"/>
      <c r="F20" s="554"/>
      <c r="G20" s="554"/>
      <c r="H20" s="85" t="s">
        <v>1740</v>
      </c>
      <c r="I20" s="85" t="s">
        <v>1741</v>
      </c>
      <c r="J20" s="86">
        <v>1</v>
      </c>
      <c r="K20" s="86" t="s">
        <v>57</v>
      </c>
      <c r="L20" s="554"/>
      <c r="M20" s="570"/>
      <c r="N20" s="570"/>
      <c r="O20" s="1295"/>
      <c r="P20" s="1295"/>
      <c r="Q20" s="1295"/>
      <c r="R20" s="1295"/>
      <c r="S20" s="554"/>
    </row>
    <row r="21" spans="1:19" ht="64.5" customHeight="1">
      <c r="A21" s="554">
        <v>5</v>
      </c>
      <c r="B21" s="570">
        <v>1</v>
      </c>
      <c r="C21" s="570">
        <v>4</v>
      </c>
      <c r="D21" s="570">
        <v>2</v>
      </c>
      <c r="E21" s="554" t="s">
        <v>1750</v>
      </c>
      <c r="F21" s="554" t="s">
        <v>1751</v>
      </c>
      <c r="G21" s="554" t="s">
        <v>1752</v>
      </c>
      <c r="H21" s="554" t="s">
        <v>715</v>
      </c>
      <c r="I21" s="322" t="s">
        <v>716</v>
      </c>
      <c r="J21" s="86">
        <v>1</v>
      </c>
      <c r="K21" s="86" t="s">
        <v>57</v>
      </c>
      <c r="L21" s="554" t="s">
        <v>1753</v>
      </c>
      <c r="M21" s="570" t="s">
        <v>41</v>
      </c>
      <c r="N21" s="570"/>
      <c r="O21" s="1295">
        <v>32000</v>
      </c>
      <c r="P21" s="1295"/>
      <c r="Q21" s="1295">
        <v>32000</v>
      </c>
      <c r="R21" s="1295"/>
      <c r="S21" s="554" t="s">
        <v>1731</v>
      </c>
    </row>
    <row r="22" spans="1:19" ht="59.25" customHeight="1">
      <c r="A22" s="554"/>
      <c r="B22" s="570"/>
      <c r="C22" s="570"/>
      <c r="D22" s="570"/>
      <c r="E22" s="554"/>
      <c r="F22" s="554"/>
      <c r="G22" s="554"/>
      <c r="H22" s="554"/>
      <c r="I22" s="322" t="s">
        <v>1539</v>
      </c>
      <c r="J22" s="86">
        <v>30</v>
      </c>
      <c r="K22" s="86" t="s">
        <v>45</v>
      </c>
      <c r="L22" s="554"/>
      <c r="M22" s="570"/>
      <c r="N22" s="570"/>
      <c r="O22" s="1295"/>
      <c r="P22" s="1295"/>
      <c r="Q22" s="1295"/>
      <c r="R22" s="1295"/>
      <c r="S22" s="554"/>
    </row>
    <row r="23" spans="1:19" ht="102" customHeight="1">
      <c r="A23" s="554"/>
      <c r="B23" s="570"/>
      <c r="C23" s="570"/>
      <c r="D23" s="570"/>
      <c r="E23" s="554"/>
      <c r="F23" s="554"/>
      <c r="G23" s="554"/>
      <c r="H23" s="85" t="s">
        <v>1740</v>
      </c>
      <c r="I23" s="322" t="s">
        <v>1741</v>
      </c>
      <c r="J23" s="86">
        <v>1</v>
      </c>
      <c r="K23" s="86" t="s">
        <v>57</v>
      </c>
      <c r="L23" s="554"/>
      <c r="M23" s="570"/>
      <c r="N23" s="570"/>
      <c r="O23" s="1295"/>
      <c r="P23" s="1295"/>
      <c r="Q23" s="1295"/>
      <c r="R23" s="1295"/>
      <c r="S23" s="554"/>
    </row>
    <row r="24" spans="1:19" ht="78" customHeight="1">
      <c r="A24" s="570">
        <v>6</v>
      </c>
      <c r="B24" s="570">
        <v>1</v>
      </c>
      <c r="C24" s="570">
        <v>4</v>
      </c>
      <c r="D24" s="570">
        <v>2</v>
      </c>
      <c r="E24" s="675" t="s">
        <v>1754</v>
      </c>
      <c r="F24" s="554" t="s">
        <v>1755</v>
      </c>
      <c r="G24" s="554" t="s">
        <v>1756</v>
      </c>
      <c r="H24" s="554" t="s">
        <v>715</v>
      </c>
      <c r="I24" s="85" t="s">
        <v>716</v>
      </c>
      <c r="J24" s="86">
        <v>1</v>
      </c>
      <c r="K24" s="86" t="s">
        <v>57</v>
      </c>
      <c r="L24" s="554" t="s">
        <v>1749</v>
      </c>
      <c r="M24" s="570" t="s">
        <v>41</v>
      </c>
      <c r="N24" s="570"/>
      <c r="O24" s="1295">
        <v>32000</v>
      </c>
      <c r="P24" s="1295"/>
      <c r="Q24" s="1295">
        <v>32000</v>
      </c>
      <c r="R24" s="1295"/>
      <c r="S24" s="554" t="s">
        <v>1731</v>
      </c>
    </row>
    <row r="25" spans="1:19" ht="67.5" customHeight="1">
      <c r="A25" s="570"/>
      <c r="B25" s="570"/>
      <c r="C25" s="570"/>
      <c r="D25" s="570"/>
      <c r="E25" s="675"/>
      <c r="F25" s="554"/>
      <c r="G25" s="554"/>
      <c r="H25" s="554"/>
      <c r="I25" s="85" t="s">
        <v>1539</v>
      </c>
      <c r="J25" s="86">
        <v>30</v>
      </c>
      <c r="K25" s="86" t="s">
        <v>45</v>
      </c>
      <c r="L25" s="554"/>
      <c r="M25" s="570"/>
      <c r="N25" s="570"/>
      <c r="O25" s="1295"/>
      <c r="P25" s="1295"/>
      <c r="Q25" s="1295"/>
      <c r="R25" s="1295"/>
      <c r="S25" s="554"/>
    </row>
    <row r="26" spans="1:19" ht="82.5" customHeight="1">
      <c r="A26" s="570"/>
      <c r="B26" s="570"/>
      <c r="C26" s="570"/>
      <c r="D26" s="570"/>
      <c r="E26" s="675"/>
      <c r="F26" s="554"/>
      <c r="G26" s="554"/>
      <c r="H26" s="85" t="s">
        <v>1740</v>
      </c>
      <c r="I26" s="85" t="s">
        <v>1741</v>
      </c>
      <c r="J26" s="86">
        <v>1</v>
      </c>
      <c r="K26" s="86" t="s">
        <v>57</v>
      </c>
      <c r="L26" s="554"/>
      <c r="M26" s="570"/>
      <c r="N26" s="570"/>
      <c r="O26" s="1295"/>
      <c r="P26" s="1295"/>
      <c r="Q26" s="1295"/>
      <c r="R26" s="1295"/>
      <c r="S26" s="554"/>
    </row>
    <row r="27" spans="1:19" ht="15" customHeight="1">
      <c r="A27" s="574">
        <v>7</v>
      </c>
      <c r="B27" s="574">
        <v>1</v>
      </c>
      <c r="C27" s="574">
        <v>4</v>
      </c>
      <c r="D27" s="574">
        <v>5</v>
      </c>
      <c r="E27" s="563" t="s">
        <v>1757</v>
      </c>
      <c r="F27" s="563" t="s">
        <v>1758</v>
      </c>
      <c r="G27" s="563" t="s">
        <v>1759</v>
      </c>
      <c r="H27" s="641" t="s">
        <v>58</v>
      </c>
      <c r="I27" s="641" t="s">
        <v>59</v>
      </c>
      <c r="J27" s="641">
        <v>2</v>
      </c>
      <c r="K27" s="641" t="s">
        <v>57</v>
      </c>
      <c r="L27" s="563" t="s">
        <v>1760</v>
      </c>
      <c r="M27" s="574" t="s">
        <v>41</v>
      </c>
      <c r="N27" s="905"/>
      <c r="O27" s="1186">
        <v>40000</v>
      </c>
      <c r="P27" s="1186"/>
      <c r="Q27" s="1186">
        <v>40000</v>
      </c>
      <c r="R27" s="1186"/>
      <c r="S27" s="563" t="s">
        <v>1731</v>
      </c>
    </row>
    <row r="28" spans="1:19" ht="74.25" customHeight="1">
      <c r="A28" s="576"/>
      <c r="B28" s="576"/>
      <c r="C28" s="576"/>
      <c r="D28" s="576"/>
      <c r="E28" s="564"/>
      <c r="F28" s="564"/>
      <c r="G28" s="564"/>
      <c r="H28" s="628"/>
      <c r="I28" s="619"/>
      <c r="J28" s="619"/>
      <c r="K28" s="619"/>
      <c r="L28" s="564"/>
      <c r="M28" s="576"/>
      <c r="N28" s="973"/>
      <c r="O28" s="1187"/>
      <c r="P28" s="1187"/>
      <c r="Q28" s="1187"/>
      <c r="R28" s="1187"/>
      <c r="S28" s="564"/>
    </row>
    <row r="29" spans="1:19" ht="78" customHeight="1">
      <c r="A29" s="576"/>
      <c r="B29" s="576"/>
      <c r="C29" s="576"/>
      <c r="D29" s="576"/>
      <c r="E29" s="564"/>
      <c r="F29" s="564"/>
      <c r="G29" s="564"/>
      <c r="H29" s="619"/>
      <c r="I29" s="85" t="s">
        <v>1381</v>
      </c>
      <c r="J29" s="86">
        <v>80</v>
      </c>
      <c r="K29" s="86" t="s">
        <v>45</v>
      </c>
      <c r="L29" s="564"/>
      <c r="M29" s="576"/>
      <c r="N29" s="973"/>
      <c r="O29" s="1187"/>
      <c r="P29" s="1187"/>
      <c r="Q29" s="1187"/>
      <c r="R29" s="1187"/>
      <c r="S29" s="564"/>
    </row>
    <row r="30" spans="1:19" ht="103.5" customHeight="1">
      <c r="A30" s="575"/>
      <c r="B30" s="575"/>
      <c r="C30" s="575"/>
      <c r="D30" s="575"/>
      <c r="E30" s="565"/>
      <c r="F30" s="565"/>
      <c r="G30" s="565"/>
      <c r="H30" s="85" t="s">
        <v>1740</v>
      </c>
      <c r="I30" s="85" t="s">
        <v>1741</v>
      </c>
      <c r="J30" s="86">
        <v>1</v>
      </c>
      <c r="K30" s="86" t="s">
        <v>57</v>
      </c>
      <c r="L30" s="565"/>
      <c r="M30" s="575"/>
      <c r="N30" s="906"/>
      <c r="O30" s="1296"/>
      <c r="P30" s="1296"/>
      <c r="Q30" s="1296"/>
      <c r="R30" s="1296"/>
      <c r="S30" s="565"/>
    </row>
    <row r="31" spans="1:19" ht="69" customHeight="1">
      <c r="A31" s="659">
        <v>8</v>
      </c>
      <c r="B31" s="739">
        <v>1</v>
      </c>
      <c r="C31" s="739">
        <v>4</v>
      </c>
      <c r="D31" s="739">
        <v>2</v>
      </c>
      <c r="E31" s="659" t="s">
        <v>1761</v>
      </c>
      <c r="F31" s="659" t="s">
        <v>1762</v>
      </c>
      <c r="G31" s="659" t="s">
        <v>1763</v>
      </c>
      <c r="H31" s="739" t="s">
        <v>1764</v>
      </c>
      <c r="I31" s="13" t="s">
        <v>47</v>
      </c>
      <c r="J31" s="13">
        <v>1</v>
      </c>
      <c r="K31" s="13" t="s">
        <v>57</v>
      </c>
      <c r="L31" s="659" t="s">
        <v>1765</v>
      </c>
      <c r="M31" s="739" t="s">
        <v>41</v>
      </c>
      <c r="N31" s="739"/>
      <c r="O31" s="1293">
        <v>60000</v>
      </c>
      <c r="P31" s="1294"/>
      <c r="Q31" s="1294">
        <v>60000</v>
      </c>
      <c r="R31" s="1294"/>
      <c r="S31" s="659" t="s">
        <v>1731</v>
      </c>
    </row>
    <row r="32" spans="1:19" ht="51.75" customHeight="1">
      <c r="A32" s="659"/>
      <c r="B32" s="739"/>
      <c r="C32" s="739"/>
      <c r="D32" s="739"/>
      <c r="E32" s="659"/>
      <c r="F32" s="659"/>
      <c r="G32" s="659"/>
      <c r="H32" s="739"/>
      <c r="I32" s="7" t="s">
        <v>1734</v>
      </c>
      <c r="J32" s="13">
        <v>40</v>
      </c>
      <c r="K32" s="13" t="s">
        <v>45</v>
      </c>
      <c r="L32" s="659"/>
      <c r="M32" s="739"/>
      <c r="N32" s="739"/>
      <c r="O32" s="1293"/>
      <c r="P32" s="1294"/>
      <c r="Q32" s="1294"/>
      <c r="R32" s="1294"/>
      <c r="S32" s="659"/>
    </row>
    <row r="33" spans="1:19" ht="84" customHeight="1">
      <c r="A33" s="659"/>
      <c r="B33" s="739"/>
      <c r="C33" s="739"/>
      <c r="D33" s="739"/>
      <c r="E33" s="659"/>
      <c r="F33" s="659"/>
      <c r="G33" s="659"/>
      <c r="H33" s="739" t="s">
        <v>43</v>
      </c>
      <c r="I33" s="13" t="s">
        <v>44</v>
      </c>
      <c r="J33" s="13">
        <v>2</v>
      </c>
      <c r="K33" s="13" t="s">
        <v>57</v>
      </c>
      <c r="L33" s="659"/>
      <c r="M33" s="739"/>
      <c r="N33" s="739"/>
      <c r="O33" s="1293"/>
      <c r="P33" s="1294"/>
      <c r="Q33" s="1294"/>
      <c r="R33" s="1294"/>
      <c r="S33" s="659"/>
    </row>
    <row r="34" spans="1:19" ht="97.5" customHeight="1">
      <c r="A34" s="659"/>
      <c r="B34" s="739"/>
      <c r="C34" s="739"/>
      <c r="D34" s="739"/>
      <c r="E34" s="659"/>
      <c r="F34" s="659"/>
      <c r="G34" s="659"/>
      <c r="H34" s="739"/>
      <c r="I34" s="7" t="s">
        <v>1766</v>
      </c>
      <c r="J34" s="13">
        <v>6</v>
      </c>
      <c r="K34" s="13" t="s">
        <v>45</v>
      </c>
      <c r="L34" s="659"/>
      <c r="M34" s="739"/>
      <c r="N34" s="739"/>
      <c r="O34" s="1293"/>
      <c r="P34" s="1294"/>
      <c r="Q34" s="1294"/>
      <c r="R34" s="1294"/>
      <c r="S34" s="659"/>
    </row>
    <row r="35" spans="1:19" ht="105" customHeight="1">
      <c r="A35" s="659"/>
      <c r="B35" s="739"/>
      <c r="C35" s="739"/>
      <c r="D35" s="739"/>
      <c r="E35" s="659"/>
      <c r="F35" s="659"/>
      <c r="G35" s="659"/>
      <c r="H35" s="85" t="s">
        <v>1740</v>
      </c>
      <c r="I35" s="85" t="s">
        <v>1741</v>
      </c>
      <c r="J35" s="86">
        <v>1</v>
      </c>
      <c r="K35" s="86" t="s">
        <v>57</v>
      </c>
      <c r="L35" s="659"/>
      <c r="M35" s="739"/>
      <c r="N35" s="739"/>
      <c r="O35" s="1293"/>
      <c r="P35" s="1294"/>
      <c r="Q35" s="1294"/>
      <c r="R35" s="1294"/>
      <c r="S35" s="659"/>
    </row>
    <row r="37" spans="1:19">
      <c r="O37" s="555"/>
      <c r="P37" s="667" t="s">
        <v>30</v>
      </c>
      <c r="Q37" s="667"/>
      <c r="R37" s="667"/>
    </row>
    <row r="38" spans="1:19">
      <c r="O38" s="555"/>
      <c r="P38" s="667" t="s">
        <v>31</v>
      </c>
      <c r="Q38" s="667" t="s">
        <v>32</v>
      </c>
      <c r="R38" s="667"/>
    </row>
    <row r="39" spans="1:19">
      <c r="O39" s="555"/>
      <c r="P39" s="667"/>
      <c r="Q39" s="68">
        <v>2024</v>
      </c>
      <c r="R39" s="68">
        <v>2025</v>
      </c>
    </row>
    <row r="40" spans="1:19">
      <c r="O40" s="68" t="s">
        <v>101</v>
      </c>
      <c r="P40" s="355">
        <v>8</v>
      </c>
      <c r="Q40" s="356">
        <f>SUM(O6+O12+O15+O18+O21+O24+O27+O31)</f>
        <v>401000</v>
      </c>
      <c r="R40" s="357" t="s">
        <v>216</v>
      </c>
    </row>
  </sheetData>
  <mergeCells count="155">
    <mergeCell ref="L6:L11"/>
    <mergeCell ref="M6:M11"/>
    <mergeCell ref="N6:N11"/>
    <mergeCell ref="O6:O11"/>
    <mergeCell ref="H7:H8"/>
    <mergeCell ref="H9:H11"/>
    <mergeCell ref="I10:I11"/>
    <mergeCell ref="J10:J11"/>
    <mergeCell ref="K10:K11"/>
    <mergeCell ref="A6:A11"/>
    <mergeCell ref="B6:B11"/>
    <mergeCell ref="C6:C11"/>
    <mergeCell ref="D6:D11"/>
    <mergeCell ref="E6:E11"/>
    <mergeCell ref="F6:F11"/>
    <mergeCell ref="G6:G11"/>
    <mergeCell ref="L2:S2"/>
    <mergeCell ref="A3:A4"/>
    <mergeCell ref="B3:B4"/>
    <mergeCell ref="C3:C4"/>
    <mergeCell ref="D3:D4"/>
    <mergeCell ref="E3:E4"/>
    <mergeCell ref="F3:F4"/>
    <mergeCell ref="G3:G4"/>
    <mergeCell ref="H3:H4"/>
    <mergeCell ref="I3:K3"/>
    <mergeCell ref="Q3:R3"/>
    <mergeCell ref="S3:S4"/>
    <mergeCell ref="L3:L4"/>
    <mergeCell ref="M3:N3"/>
    <mergeCell ref="O3:P3"/>
    <mergeCell ref="A12:A14"/>
    <mergeCell ref="B12:B14"/>
    <mergeCell ref="C12:C14"/>
    <mergeCell ref="D12:D14"/>
    <mergeCell ref="E12:E14"/>
    <mergeCell ref="F12:F14"/>
    <mergeCell ref="G12:G14"/>
    <mergeCell ref="H12:H13"/>
    <mergeCell ref="L12:L14"/>
    <mergeCell ref="S12:S14"/>
    <mergeCell ref="M12:M14"/>
    <mergeCell ref="N12:N14"/>
    <mergeCell ref="O12:O14"/>
    <mergeCell ref="P12:P14"/>
    <mergeCell ref="Q12:Q14"/>
    <mergeCell ref="R12:R14"/>
    <mergeCell ref="P6:P11"/>
    <mergeCell ref="Q6:Q11"/>
    <mergeCell ref="R6:R11"/>
    <mergeCell ref="S6:S11"/>
    <mergeCell ref="N15:N17"/>
    <mergeCell ref="O15:O17"/>
    <mergeCell ref="P15:P17"/>
    <mergeCell ref="Q15:Q17"/>
    <mergeCell ref="Q18:Q20"/>
    <mergeCell ref="R18:R20"/>
    <mergeCell ref="S18:S20"/>
    <mergeCell ref="H18:H19"/>
    <mergeCell ref="L18:L20"/>
    <mergeCell ref="M18:M20"/>
    <mergeCell ref="N18:N20"/>
    <mergeCell ref="O18:O20"/>
    <mergeCell ref="P18:P20"/>
    <mergeCell ref="H15:H16"/>
    <mergeCell ref="R15:R17"/>
    <mergeCell ref="S15:S17"/>
    <mergeCell ref="F18:F20"/>
    <mergeCell ref="G18:G20"/>
    <mergeCell ref="L15:L17"/>
    <mergeCell ref="M15:M17"/>
    <mergeCell ref="A15:A17"/>
    <mergeCell ref="B15:B17"/>
    <mergeCell ref="C15:C17"/>
    <mergeCell ref="D15:D17"/>
    <mergeCell ref="E15:E17"/>
    <mergeCell ref="F15:F17"/>
    <mergeCell ref="G15:G17"/>
    <mergeCell ref="A27:A30"/>
    <mergeCell ref="B27:B30"/>
    <mergeCell ref="C27:C30"/>
    <mergeCell ref="D27:D30"/>
    <mergeCell ref="A18:A20"/>
    <mergeCell ref="B18:B20"/>
    <mergeCell ref="C18:C20"/>
    <mergeCell ref="D18:D20"/>
    <mergeCell ref="E18:E20"/>
    <mergeCell ref="D24:D26"/>
    <mergeCell ref="E24:E26"/>
    <mergeCell ref="O24:O26"/>
    <mergeCell ref="P24:P26"/>
    <mergeCell ref="Q24:Q26"/>
    <mergeCell ref="R24:R26"/>
    <mergeCell ref="H27:H29"/>
    <mergeCell ref="I27:I28"/>
    <mergeCell ref="J27:J28"/>
    <mergeCell ref="K27:K28"/>
    <mergeCell ref="L27:L30"/>
    <mergeCell ref="A21:A23"/>
    <mergeCell ref="B21:B23"/>
    <mergeCell ref="C21:C23"/>
    <mergeCell ref="D21:D23"/>
    <mergeCell ref="E21:E23"/>
    <mergeCell ref="F21:F23"/>
    <mergeCell ref="S21:S23"/>
    <mergeCell ref="P21:P23"/>
    <mergeCell ref="Q21:Q23"/>
    <mergeCell ref="R21:R23"/>
    <mergeCell ref="G21:G23"/>
    <mergeCell ref="H21:H22"/>
    <mergeCell ref="L21:L23"/>
    <mergeCell ref="M21:M23"/>
    <mergeCell ref="N21:N23"/>
    <mergeCell ref="O21:O23"/>
    <mergeCell ref="A31:A35"/>
    <mergeCell ref="B31:B35"/>
    <mergeCell ref="C31:C35"/>
    <mergeCell ref="D31:D35"/>
    <mergeCell ref="E31:E35"/>
    <mergeCell ref="F31:F35"/>
    <mergeCell ref="G31:G35"/>
    <mergeCell ref="H31:H32"/>
    <mergeCell ref="S24:S26"/>
    <mergeCell ref="F24:F26"/>
    <mergeCell ref="G24:G26"/>
    <mergeCell ref="H24:H25"/>
    <mergeCell ref="L24:L26"/>
    <mergeCell ref="M24:M26"/>
    <mergeCell ref="N24:N26"/>
    <mergeCell ref="N27:N30"/>
    <mergeCell ref="O27:O30"/>
    <mergeCell ref="P27:P30"/>
    <mergeCell ref="Q27:Q30"/>
    <mergeCell ref="R27:R30"/>
    <mergeCell ref="G27:G30"/>
    <mergeCell ref="A24:A26"/>
    <mergeCell ref="B24:B26"/>
    <mergeCell ref="C24:C26"/>
    <mergeCell ref="E27:E30"/>
    <mergeCell ref="F27:F30"/>
    <mergeCell ref="S27:S30"/>
    <mergeCell ref="M27:M30"/>
    <mergeCell ref="O37:O39"/>
    <mergeCell ref="P37:R37"/>
    <mergeCell ref="P38:P39"/>
    <mergeCell ref="Q38:R38"/>
    <mergeCell ref="L31:L35"/>
    <mergeCell ref="M31:M35"/>
    <mergeCell ref="N31:N35"/>
    <mergeCell ref="O31:O35"/>
    <mergeCell ref="P31:P35"/>
    <mergeCell ref="Q31:Q35"/>
    <mergeCell ref="R31:R35"/>
    <mergeCell ref="S31:S35"/>
    <mergeCell ref="H33:H3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8264-F716-4C74-8B10-94C93EEC6BF6}">
  <dimension ref="A1:HHL34"/>
  <sheetViews>
    <sheetView topLeftCell="G19" workbookViewId="0">
      <selection activeCell="Q6" sqref="Q6:R29"/>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5628" ht="18.75">
      <c r="A1" s="20" t="s">
        <v>1767</v>
      </c>
      <c r="E1" s="22"/>
      <c r="F1" s="22"/>
      <c r="L1" s="23"/>
      <c r="O1" s="24"/>
      <c r="P1" s="25"/>
      <c r="Q1" s="24"/>
      <c r="R1" s="24"/>
    </row>
    <row r="2" spans="1:5628">
      <c r="A2" s="71"/>
      <c r="E2" s="22"/>
      <c r="F2" s="22"/>
      <c r="L2" s="589"/>
      <c r="M2" s="589"/>
      <c r="N2" s="589"/>
      <c r="O2" s="589"/>
      <c r="P2" s="589"/>
      <c r="Q2" s="589"/>
      <c r="R2" s="589"/>
      <c r="S2" s="589"/>
    </row>
    <row r="3" spans="1:5628" ht="45.75" customHeight="1">
      <c r="A3" s="1330" t="s">
        <v>0</v>
      </c>
      <c r="B3" s="1331" t="s">
        <v>1</v>
      </c>
      <c r="C3" s="1331" t="s">
        <v>2</v>
      </c>
      <c r="D3" s="1331" t="s">
        <v>3</v>
      </c>
      <c r="E3" s="1332" t="s">
        <v>4</v>
      </c>
      <c r="F3" s="1332" t="s">
        <v>33</v>
      </c>
      <c r="G3" s="1330" t="s">
        <v>34</v>
      </c>
      <c r="H3" s="1331" t="s">
        <v>5</v>
      </c>
      <c r="I3" s="1331" t="s">
        <v>6</v>
      </c>
      <c r="J3" s="1331"/>
      <c r="K3" s="1331"/>
      <c r="L3" s="1330" t="s">
        <v>7</v>
      </c>
      <c r="M3" s="1331" t="s">
        <v>8</v>
      </c>
      <c r="N3" s="1333"/>
      <c r="O3" s="1334" t="s">
        <v>9</v>
      </c>
      <c r="P3" s="1334"/>
      <c r="Q3" s="1334" t="s">
        <v>10</v>
      </c>
      <c r="R3" s="1334"/>
      <c r="S3" s="1330" t="s">
        <v>11</v>
      </c>
    </row>
    <row r="4" spans="1:5628">
      <c r="A4" s="1330"/>
      <c r="B4" s="1331"/>
      <c r="C4" s="1331"/>
      <c r="D4" s="1331"/>
      <c r="E4" s="1332"/>
      <c r="F4" s="1332"/>
      <c r="G4" s="1330"/>
      <c r="H4" s="1331"/>
      <c r="I4" s="536" t="s">
        <v>37</v>
      </c>
      <c r="J4" s="536" t="s">
        <v>35</v>
      </c>
      <c r="K4" s="536" t="s">
        <v>70</v>
      </c>
      <c r="L4" s="1330"/>
      <c r="M4" s="536">
        <v>2024</v>
      </c>
      <c r="N4" s="536">
        <v>2025</v>
      </c>
      <c r="O4" s="539">
        <v>2024</v>
      </c>
      <c r="P4" s="539">
        <v>2025</v>
      </c>
      <c r="Q4" s="539">
        <v>2024</v>
      </c>
      <c r="R4" s="539">
        <v>2025</v>
      </c>
      <c r="S4" s="1330"/>
    </row>
    <row r="5" spans="1:5628">
      <c r="A5" s="535" t="s">
        <v>12</v>
      </c>
      <c r="B5" s="536" t="s">
        <v>13</v>
      </c>
      <c r="C5" s="536" t="s">
        <v>14</v>
      </c>
      <c r="D5" s="536" t="s">
        <v>15</v>
      </c>
      <c r="E5" s="537" t="s">
        <v>16</v>
      </c>
      <c r="F5" s="537" t="s">
        <v>17</v>
      </c>
      <c r="G5" s="535" t="s">
        <v>18</v>
      </c>
      <c r="H5" s="535" t="s">
        <v>19</v>
      </c>
      <c r="I5" s="536" t="s">
        <v>20</v>
      </c>
      <c r="J5" s="536" t="s">
        <v>21</v>
      </c>
      <c r="K5" s="536" t="s">
        <v>22</v>
      </c>
      <c r="L5" s="535" t="s">
        <v>23</v>
      </c>
      <c r="M5" s="536" t="s">
        <v>24</v>
      </c>
      <c r="N5" s="536" t="s">
        <v>25</v>
      </c>
      <c r="O5" s="538" t="s">
        <v>26</v>
      </c>
      <c r="P5" s="538" t="s">
        <v>27</v>
      </c>
      <c r="Q5" s="538" t="s">
        <v>36</v>
      </c>
      <c r="R5" s="538" t="s">
        <v>28</v>
      </c>
      <c r="S5" s="535" t="s">
        <v>29</v>
      </c>
    </row>
    <row r="6" spans="1:5628" s="80" customFormat="1" ht="47.25" customHeight="1">
      <c r="A6" s="875">
        <v>1</v>
      </c>
      <c r="B6" s="875">
        <v>1</v>
      </c>
      <c r="C6" s="875">
        <v>4</v>
      </c>
      <c r="D6" s="875">
        <v>2</v>
      </c>
      <c r="E6" s="875" t="s">
        <v>1768</v>
      </c>
      <c r="F6" s="875" t="s">
        <v>1769</v>
      </c>
      <c r="G6" s="875" t="s">
        <v>1770</v>
      </c>
      <c r="H6" s="875" t="s">
        <v>43</v>
      </c>
      <c r="I6" s="214" t="s">
        <v>44</v>
      </c>
      <c r="J6" s="214">
        <v>1</v>
      </c>
      <c r="K6" s="214" t="s">
        <v>57</v>
      </c>
      <c r="L6" s="875" t="s">
        <v>1771</v>
      </c>
      <c r="M6" s="875" t="s">
        <v>41</v>
      </c>
      <c r="N6" s="875"/>
      <c r="O6" s="900">
        <v>30000</v>
      </c>
      <c r="P6" s="900"/>
      <c r="Q6" s="900">
        <v>30000</v>
      </c>
      <c r="R6" s="900"/>
      <c r="S6" s="875" t="s">
        <v>2195</v>
      </c>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c r="SD6" s="21"/>
      <c r="SE6" s="21"/>
      <c r="SF6" s="21"/>
      <c r="SG6" s="21"/>
      <c r="SH6" s="21"/>
      <c r="SI6" s="21"/>
      <c r="SJ6" s="21"/>
      <c r="SK6" s="21"/>
      <c r="SL6" s="21"/>
      <c r="SM6" s="21"/>
      <c r="SN6" s="21"/>
      <c r="SO6" s="21"/>
      <c r="SP6" s="21"/>
      <c r="SQ6" s="21"/>
      <c r="SR6" s="21"/>
      <c r="SS6" s="21"/>
      <c r="ST6" s="21"/>
      <c r="SU6" s="21"/>
      <c r="SV6" s="21"/>
      <c r="SW6" s="21"/>
      <c r="SX6" s="21"/>
      <c r="SY6" s="21"/>
      <c r="SZ6" s="21"/>
      <c r="TA6" s="21"/>
      <c r="TB6" s="21"/>
      <c r="TC6" s="21"/>
      <c r="TD6" s="21"/>
      <c r="TE6" s="21"/>
      <c r="TF6" s="21"/>
      <c r="TG6" s="21"/>
      <c r="TH6" s="21"/>
      <c r="TI6" s="21"/>
      <c r="TJ6" s="21"/>
      <c r="TK6" s="21"/>
      <c r="TL6" s="21"/>
      <c r="TM6" s="21"/>
      <c r="TN6" s="21"/>
      <c r="TO6" s="21"/>
      <c r="TP6" s="21"/>
      <c r="TQ6" s="21"/>
      <c r="TR6" s="21"/>
      <c r="TS6" s="21"/>
      <c r="TT6" s="21"/>
      <c r="TU6" s="21"/>
      <c r="TV6" s="21"/>
      <c r="TW6" s="21"/>
      <c r="TX6" s="21"/>
      <c r="TY6" s="21"/>
      <c r="TZ6" s="21"/>
      <c r="UA6" s="21"/>
      <c r="UB6" s="21"/>
      <c r="UC6" s="21"/>
      <c r="UD6" s="21"/>
      <c r="UE6" s="21"/>
      <c r="UF6" s="21"/>
      <c r="UG6" s="21"/>
      <c r="UH6" s="21"/>
      <c r="UI6" s="21"/>
      <c r="UJ6" s="21"/>
      <c r="UK6" s="21"/>
      <c r="UL6" s="21"/>
      <c r="UM6" s="21"/>
      <c r="UN6" s="21"/>
      <c r="UO6" s="21"/>
      <c r="UP6" s="21"/>
      <c r="UQ6" s="21"/>
      <c r="UR6" s="21"/>
      <c r="US6" s="21"/>
      <c r="UT6" s="21"/>
      <c r="UU6" s="21"/>
      <c r="UV6" s="21"/>
      <c r="UW6" s="21"/>
      <c r="UX6" s="21"/>
      <c r="UY6" s="21"/>
      <c r="UZ6" s="21"/>
      <c r="VA6" s="21"/>
      <c r="VB6" s="21"/>
      <c r="VC6" s="21"/>
      <c r="VD6" s="21"/>
      <c r="VE6" s="21"/>
      <c r="VF6" s="21"/>
      <c r="VG6" s="21"/>
      <c r="VH6" s="21"/>
      <c r="VI6" s="21"/>
      <c r="VJ6" s="21"/>
      <c r="VK6" s="21"/>
      <c r="VL6" s="21"/>
      <c r="VM6" s="21"/>
      <c r="VN6" s="21"/>
      <c r="VO6" s="21"/>
      <c r="VP6" s="21"/>
      <c r="VQ6" s="21"/>
      <c r="VR6" s="21"/>
      <c r="VS6" s="21"/>
      <c r="VT6" s="21"/>
      <c r="VU6" s="21"/>
      <c r="VV6" s="21"/>
      <c r="VW6" s="21"/>
      <c r="VX6" s="21"/>
      <c r="VY6" s="21"/>
      <c r="VZ6" s="21"/>
      <c r="WA6" s="21"/>
      <c r="WB6" s="21"/>
      <c r="WC6" s="21"/>
      <c r="WD6" s="21"/>
      <c r="WE6" s="21"/>
      <c r="WF6" s="21"/>
      <c r="WG6" s="21"/>
      <c r="WH6" s="21"/>
      <c r="WI6" s="21"/>
      <c r="WJ6" s="21"/>
      <c r="WK6" s="21"/>
      <c r="WL6" s="21"/>
      <c r="WM6" s="21"/>
      <c r="WN6" s="21"/>
      <c r="WO6" s="21"/>
      <c r="WP6" s="21"/>
      <c r="WQ6" s="21"/>
      <c r="WR6" s="21"/>
      <c r="WS6" s="21"/>
      <c r="WT6" s="21"/>
      <c r="WU6" s="21"/>
      <c r="WV6" s="21"/>
      <c r="WW6" s="21"/>
      <c r="WX6" s="21"/>
      <c r="WY6" s="21"/>
      <c r="WZ6" s="21"/>
      <c r="XA6" s="21"/>
      <c r="XB6" s="21"/>
      <c r="XC6" s="21"/>
      <c r="XD6" s="21"/>
      <c r="XE6" s="21"/>
      <c r="XF6" s="21"/>
      <c r="XG6" s="21"/>
      <c r="XH6" s="21"/>
      <c r="XI6" s="21"/>
      <c r="XJ6" s="21"/>
      <c r="XK6" s="21"/>
      <c r="XL6" s="21"/>
      <c r="XM6" s="21"/>
      <c r="XN6" s="21"/>
      <c r="XO6" s="21"/>
      <c r="XP6" s="21"/>
      <c r="XQ6" s="21"/>
      <c r="XR6" s="21"/>
      <c r="XS6" s="21"/>
      <c r="XT6" s="21"/>
      <c r="XU6" s="21"/>
      <c r="XV6" s="21"/>
      <c r="XW6" s="21"/>
      <c r="XX6" s="21"/>
      <c r="XY6" s="21"/>
      <c r="XZ6" s="21"/>
      <c r="YA6" s="21"/>
      <c r="YB6" s="21"/>
      <c r="YC6" s="21"/>
      <c r="YD6" s="21"/>
      <c r="YE6" s="21"/>
      <c r="YF6" s="21"/>
      <c r="YG6" s="21"/>
      <c r="YH6" s="21"/>
      <c r="YI6" s="21"/>
      <c r="YJ6" s="21"/>
      <c r="YK6" s="21"/>
      <c r="YL6" s="21"/>
      <c r="YM6" s="21"/>
      <c r="YN6" s="21"/>
      <c r="YO6" s="21"/>
      <c r="YP6" s="21"/>
      <c r="YQ6" s="21"/>
      <c r="YR6" s="21"/>
      <c r="YS6" s="21"/>
      <c r="YT6" s="21"/>
      <c r="YU6" s="21"/>
      <c r="YV6" s="21"/>
      <c r="YW6" s="21"/>
      <c r="YX6" s="21"/>
      <c r="YY6" s="21"/>
      <c r="YZ6" s="21"/>
      <c r="ZA6" s="21"/>
      <c r="ZB6" s="21"/>
      <c r="ZC6" s="21"/>
      <c r="ZD6" s="21"/>
      <c r="ZE6" s="21"/>
      <c r="ZF6" s="21"/>
      <c r="ZG6" s="21"/>
      <c r="ZH6" s="21"/>
      <c r="ZI6" s="21"/>
      <c r="ZJ6" s="21"/>
      <c r="ZK6" s="21"/>
      <c r="ZL6" s="21"/>
      <c r="ZM6" s="21"/>
      <c r="ZN6" s="21"/>
      <c r="ZO6" s="21"/>
      <c r="ZP6" s="21"/>
      <c r="ZQ6" s="21"/>
      <c r="ZR6" s="21"/>
      <c r="ZS6" s="21"/>
      <c r="ZT6" s="21"/>
      <c r="ZU6" s="21"/>
      <c r="ZV6" s="21"/>
      <c r="ZW6" s="21"/>
      <c r="ZX6" s="21"/>
      <c r="ZY6" s="21"/>
      <c r="ZZ6" s="21"/>
      <c r="AAA6" s="21"/>
      <c r="AAB6" s="21"/>
      <c r="AAC6" s="21"/>
      <c r="AAD6" s="21"/>
      <c r="AAE6" s="21"/>
      <c r="AAF6" s="21"/>
      <c r="AAG6" s="21"/>
      <c r="AAH6" s="21"/>
      <c r="AAI6" s="21"/>
      <c r="AAJ6" s="21"/>
      <c r="AAK6" s="21"/>
      <c r="AAL6" s="21"/>
      <c r="AAM6" s="21"/>
      <c r="AAN6" s="21"/>
      <c r="AAO6" s="21"/>
      <c r="AAP6" s="21"/>
      <c r="AAQ6" s="21"/>
      <c r="AAR6" s="21"/>
      <c r="AAS6" s="21"/>
      <c r="AAT6" s="21"/>
      <c r="AAU6" s="21"/>
      <c r="AAV6" s="21"/>
      <c r="AAW6" s="21"/>
      <c r="AAX6" s="21"/>
      <c r="AAY6" s="21"/>
      <c r="AAZ6" s="21"/>
      <c r="ABA6" s="21"/>
      <c r="ABB6" s="21"/>
      <c r="ABC6" s="21"/>
      <c r="ABD6" s="21"/>
      <c r="ABE6" s="21"/>
      <c r="ABF6" s="21"/>
      <c r="ABG6" s="21"/>
      <c r="ABH6" s="21"/>
      <c r="ABI6" s="21"/>
      <c r="ABJ6" s="21"/>
      <c r="ABK6" s="21"/>
      <c r="ABL6" s="21"/>
      <c r="ABM6" s="21"/>
      <c r="ABN6" s="21"/>
      <c r="ABO6" s="21"/>
      <c r="ABP6" s="21"/>
      <c r="ABQ6" s="21"/>
      <c r="ABR6" s="21"/>
      <c r="ABS6" s="21"/>
      <c r="ABT6" s="21"/>
      <c r="ABU6" s="21"/>
      <c r="ABV6" s="21"/>
      <c r="ABW6" s="21"/>
      <c r="ABX6" s="21"/>
      <c r="ABY6" s="21"/>
      <c r="ABZ6" s="21"/>
      <c r="ACA6" s="21"/>
      <c r="ACB6" s="21"/>
      <c r="ACC6" s="21"/>
      <c r="ACD6" s="21"/>
      <c r="ACE6" s="21"/>
      <c r="ACF6" s="21"/>
      <c r="ACG6" s="21"/>
      <c r="ACH6" s="21"/>
      <c r="ACI6" s="21"/>
      <c r="ACJ6" s="21"/>
      <c r="ACK6" s="21"/>
      <c r="ACL6" s="21"/>
      <c r="ACM6" s="21"/>
      <c r="ACN6" s="21"/>
      <c r="ACO6" s="21"/>
      <c r="ACP6" s="21"/>
      <c r="ACQ6" s="21"/>
      <c r="ACR6" s="21"/>
      <c r="ACS6" s="21"/>
      <c r="ACT6" s="21"/>
      <c r="ACU6" s="21"/>
      <c r="ACV6" s="21"/>
      <c r="ACW6" s="21"/>
      <c r="ACX6" s="21"/>
      <c r="ACY6" s="21"/>
      <c r="ACZ6" s="21"/>
      <c r="ADA6" s="21"/>
      <c r="ADB6" s="21"/>
      <c r="ADC6" s="21"/>
      <c r="ADD6" s="21"/>
      <c r="ADE6" s="21"/>
      <c r="ADF6" s="21"/>
      <c r="ADG6" s="21"/>
      <c r="ADH6" s="21"/>
      <c r="ADI6" s="21"/>
      <c r="ADJ6" s="21"/>
      <c r="ADK6" s="21"/>
      <c r="ADL6" s="21"/>
      <c r="ADM6" s="21"/>
      <c r="ADN6" s="21"/>
      <c r="ADO6" s="21"/>
      <c r="ADP6" s="21"/>
      <c r="ADQ6" s="21"/>
      <c r="ADR6" s="21"/>
      <c r="ADS6" s="21"/>
      <c r="ADT6" s="21"/>
      <c r="ADU6" s="21"/>
      <c r="ADV6" s="21"/>
      <c r="ADW6" s="21"/>
      <c r="ADX6" s="21"/>
      <c r="ADY6" s="21"/>
      <c r="ADZ6" s="21"/>
      <c r="AEA6" s="21"/>
      <c r="AEB6" s="21"/>
      <c r="AEC6" s="21"/>
      <c r="AED6" s="21"/>
      <c r="AEE6" s="21"/>
      <c r="AEF6" s="21"/>
      <c r="AEG6" s="21"/>
      <c r="AEH6" s="21"/>
      <c r="AEI6" s="21"/>
      <c r="AEJ6" s="21"/>
      <c r="AEK6" s="21"/>
      <c r="AEL6" s="21"/>
      <c r="AEM6" s="21"/>
      <c r="AEN6" s="21"/>
      <c r="AEO6" s="21"/>
      <c r="AEP6" s="21"/>
      <c r="AEQ6" s="21"/>
      <c r="AER6" s="21"/>
      <c r="AES6" s="21"/>
      <c r="AET6" s="21"/>
      <c r="AEU6" s="21"/>
      <c r="AEV6" s="21"/>
      <c r="AEW6" s="21"/>
      <c r="AEX6" s="21"/>
      <c r="AEY6" s="21"/>
      <c r="AEZ6" s="21"/>
      <c r="AFA6" s="21"/>
      <c r="AFB6" s="21"/>
      <c r="AFC6" s="21"/>
      <c r="AFD6" s="21"/>
      <c r="AFE6" s="21"/>
      <c r="AFF6" s="21"/>
      <c r="AFG6" s="21"/>
      <c r="AFH6" s="21"/>
      <c r="AFI6" s="21"/>
      <c r="AFJ6" s="21"/>
      <c r="AFK6" s="21"/>
      <c r="AFL6" s="21"/>
      <c r="AFM6" s="21"/>
      <c r="AFN6" s="21"/>
      <c r="AFO6" s="21"/>
      <c r="AFP6" s="21"/>
      <c r="AFQ6" s="21"/>
      <c r="AFR6" s="21"/>
      <c r="AFS6" s="21"/>
      <c r="AFT6" s="21"/>
      <c r="AFU6" s="21"/>
      <c r="AFV6" s="21"/>
      <c r="AFW6" s="21"/>
      <c r="AFX6" s="21"/>
      <c r="AFY6" s="21"/>
      <c r="AFZ6" s="21"/>
      <c r="AGA6" s="21"/>
      <c r="AGB6" s="21"/>
      <c r="AGC6" s="21"/>
      <c r="AGD6" s="21"/>
      <c r="AGE6" s="21"/>
      <c r="AGF6" s="21"/>
      <c r="AGG6" s="21"/>
      <c r="AGH6" s="21"/>
      <c r="AGI6" s="21"/>
      <c r="AGJ6" s="21"/>
      <c r="AGK6" s="21"/>
      <c r="AGL6" s="21"/>
      <c r="AGM6" s="21"/>
      <c r="AGN6" s="21"/>
      <c r="AGO6" s="21"/>
      <c r="AGP6" s="21"/>
      <c r="AGQ6" s="21"/>
      <c r="AGR6" s="21"/>
      <c r="AGS6" s="21"/>
      <c r="AGT6" s="21"/>
      <c r="AGU6" s="21"/>
      <c r="AGV6" s="21"/>
      <c r="AGW6" s="21"/>
      <c r="AGX6" s="21"/>
      <c r="AGY6" s="21"/>
      <c r="AGZ6" s="21"/>
      <c r="AHA6" s="21"/>
      <c r="AHB6" s="21"/>
      <c r="AHC6" s="21"/>
      <c r="AHD6" s="21"/>
      <c r="AHE6" s="21"/>
      <c r="AHF6" s="21"/>
      <c r="AHG6" s="21"/>
      <c r="AHH6" s="21"/>
      <c r="AHI6" s="21"/>
      <c r="AHJ6" s="21"/>
      <c r="AHK6" s="21"/>
      <c r="AHL6" s="21"/>
      <c r="AHM6" s="21"/>
      <c r="AHN6" s="21"/>
      <c r="AHO6" s="21"/>
      <c r="AHP6" s="21"/>
      <c r="AHQ6" s="21"/>
      <c r="AHR6" s="21"/>
      <c r="AHS6" s="21"/>
      <c r="AHT6" s="21"/>
      <c r="AHU6" s="21"/>
      <c r="AHV6" s="21"/>
      <c r="AHW6" s="21"/>
      <c r="AHX6" s="21"/>
      <c r="AHY6" s="21"/>
      <c r="AHZ6" s="21"/>
      <c r="AIA6" s="21"/>
      <c r="AIB6" s="21"/>
      <c r="AIC6" s="21"/>
      <c r="AID6" s="21"/>
      <c r="AIE6" s="21"/>
      <c r="AIF6" s="21"/>
      <c r="AIG6" s="21"/>
      <c r="AIH6" s="21"/>
      <c r="AII6" s="21"/>
      <c r="AIJ6" s="21"/>
      <c r="AIK6" s="21"/>
      <c r="AIL6" s="21"/>
      <c r="AIM6" s="21"/>
      <c r="AIN6" s="21"/>
      <c r="AIO6" s="21"/>
      <c r="AIP6" s="21"/>
      <c r="AIQ6" s="21"/>
      <c r="AIR6" s="21"/>
      <c r="AIS6" s="21"/>
      <c r="AIT6" s="21"/>
      <c r="AIU6" s="21"/>
      <c r="AIV6" s="21"/>
      <c r="AIW6" s="21"/>
      <c r="AIX6" s="21"/>
      <c r="AIY6" s="21"/>
      <c r="AIZ6" s="21"/>
      <c r="AJA6" s="21"/>
      <c r="AJB6" s="21"/>
      <c r="AJC6" s="21"/>
      <c r="AJD6" s="21"/>
      <c r="AJE6" s="21"/>
      <c r="AJF6" s="21"/>
      <c r="AJG6" s="21"/>
      <c r="AJH6" s="21"/>
      <c r="AJI6" s="21"/>
      <c r="AJJ6" s="21"/>
      <c r="AJK6" s="21"/>
      <c r="AJL6" s="21"/>
      <c r="AJM6" s="21"/>
      <c r="AJN6" s="21"/>
      <c r="AJO6" s="21"/>
      <c r="AJP6" s="21"/>
      <c r="AJQ6" s="21"/>
      <c r="AJR6" s="21"/>
      <c r="AJS6" s="21"/>
      <c r="AJT6" s="21"/>
      <c r="AJU6" s="21"/>
      <c r="AJV6" s="21"/>
      <c r="AJW6" s="21"/>
      <c r="AJX6" s="21"/>
      <c r="AJY6" s="21"/>
      <c r="AJZ6" s="21"/>
      <c r="AKA6" s="21"/>
      <c r="AKB6" s="21"/>
      <c r="AKC6" s="21"/>
      <c r="AKD6" s="21"/>
      <c r="AKE6" s="21"/>
      <c r="AKF6" s="21"/>
      <c r="AKG6" s="21"/>
      <c r="AKH6" s="21"/>
      <c r="AKI6" s="21"/>
      <c r="AKJ6" s="21"/>
      <c r="AKK6" s="21"/>
      <c r="AKL6" s="21"/>
      <c r="AKM6" s="21"/>
      <c r="AKN6" s="21"/>
      <c r="AKO6" s="21"/>
      <c r="AKP6" s="21"/>
      <c r="AKQ6" s="21"/>
      <c r="AKR6" s="21"/>
      <c r="AKS6" s="21"/>
      <c r="AKT6" s="21"/>
      <c r="AKU6" s="21"/>
      <c r="AKV6" s="21"/>
      <c r="AKW6" s="21"/>
      <c r="AKX6" s="21"/>
      <c r="AKY6" s="21"/>
      <c r="AKZ6" s="21"/>
      <c r="ALA6" s="21"/>
      <c r="ALB6" s="21"/>
      <c r="ALC6" s="21"/>
      <c r="ALD6" s="21"/>
      <c r="ALE6" s="21"/>
      <c r="ALF6" s="21"/>
      <c r="ALG6" s="21"/>
      <c r="ALH6" s="21"/>
      <c r="ALI6" s="21"/>
      <c r="ALJ6" s="21"/>
      <c r="ALK6" s="21"/>
      <c r="ALL6" s="21"/>
      <c r="ALM6" s="21"/>
      <c r="ALN6" s="21"/>
      <c r="ALO6" s="21"/>
      <c r="ALP6" s="21"/>
      <c r="ALQ6" s="21"/>
      <c r="ALR6" s="21"/>
      <c r="ALS6" s="21"/>
      <c r="ALT6" s="21"/>
      <c r="ALU6" s="21"/>
      <c r="ALV6" s="21"/>
      <c r="ALW6" s="21"/>
      <c r="ALX6" s="21"/>
      <c r="ALY6" s="21"/>
      <c r="ALZ6" s="21"/>
      <c r="AMA6" s="21"/>
      <c r="AMB6" s="21"/>
      <c r="AMC6" s="21"/>
      <c r="AMD6" s="21"/>
      <c r="AME6" s="21"/>
      <c r="AMF6" s="21"/>
      <c r="AMG6" s="21"/>
      <c r="AMH6" s="21"/>
      <c r="AMI6" s="21"/>
      <c r="AMJ6" s="21"/>
      <c r="AMK6" s="21"/>
      <c r="AML6" s="21"/>
      <c r="AMM6" s="21"/>
      <c r="AMN6" s="21"/>
      <c r="AMO6" s="21"/>
      <c r="AMP6" s="21"/>
      <c r="AMQ6" s="21"/>
      <c r="AMR6" s="21"/>
      <c r="AMS6" s="21"/>
      <c r="AMT6" s="21"/>
      <c r="AMU6" s="21"/>
      <c r="AMV6" s="21"/>
      <c r="AMW6" s="21"/>
      <c r="AMX6" s="21"/>
      <c r="AMY6" s="21"/>
      <c r="AMZ6" s="21"/>
      <c r="ANA6" s="21"/>
      <c r="ANB6" s="21"/>
      <c r="ANC6" s="21"/>
      <c r="AND6" s="21"/>
      <c r="ANE6" s="21"/>
      <c r="ANF6" s="21"/>
      <c r="ANG6" s="21"/>
      <c r="ANH6" s="21"/>
      <c r="ANI6" s="21"/>
      <c r="ANJ6" s="21"/>
      <c r="ANK6" s="21"/>
      <c r="ANL6" s="21"/>
      <c r="ANM6" s="21"/>
      <c r="ANN6" s="21"/>
      <c r="ANO6" s="21"/>
      <c r="ANP6" s="21"/>
      <c r="ANQ6" s="21"/>
      <c r="ANR6" s="21"/>
      <c r="ANS6" s="21"/>
      <c r="ANT6" s="21"/>
      <c r="ANU6" s="21"/>
      <c r="ANV6" s="21"/>
      <c r="ANW6" s="21"/>
      <c r="ANX6" s="21"/>
      <c r="ANY6" s="21"/>
      <c r="ANZ6" s="21"/>
      <c r="AOA6" s="21"/>
      <c r="AOB6" s="21"/>
      <c r="AOC6" s="21"/>
      <c r="AOD6" s="21"/>
      <c r="AOE6" s="21"/>
      <c r="AOF6" s="21"/>
      <c r="AOG6" s="21"/>
      <c r="AOH6" s="21"/>
      <c r="AOI6" s="21"/>
      <c r="AOJ6" s="21"/>
      <c r="AOK6" s="21"/>
      <c r="AOL6" s="21"/>
      <c r="AOM6" s="21"/>
      <c r="AON6" s="21"/>
      <c r="AOO6" s="21"/>
      <c r="AOP6" s="21"/>
      <c r="AOQ6" s="21"/>
      <c r="AOR6" s="21"/>
      <c r="AOS6" s="21"/>
      <c r="AOT6" s="21"/>
      <c r="AOU6" s="21"/>
      <c r="AOV6" s="21"/>
      <c r="AOW6" s="21"/>
      <c r="AOX6" s="21"/>
      <c r="AOY6" s="21"/>
      <c r="AOZ6" s="21"/>
      <c r="APA6" s="21"/>
      <c r="APB6" s="21"/>
      <c r="APC6" s="21"/>
      <c r="APD6" s="21"/>
      <c r="APE6" s="21"/>
      <c r="APF6" s="21"/>
      <c r="APG6" s="21"/>
      <c r="APH6" s="21"/>
      <c r="API6" s="21"/>
      <c r="APJ6" s="21"/>
      <c r="APK6" s="21"/>
      <c r="APL6" s="21"/>
      <c r="APM6" s="21"/>
      <c r="APN6" s="21"/>
      <c r="APO6" s="21"/>
      <c r="APP6" s="21"/>
      <c r="APQ6" s="21"/>
      <c r="APR6" s="21"/>
      <c r="APS6" s="21"/>
      <c r="APT6" s="21"/>
      <c r="APU6" s="21"/>
      <c r="APV6" s="21"/>
      <c r="APW6" s="21"/>
      <c r="APX6" s="21"/>
      <c r="APY6" s="21"/>
      <c r="APZ6" s="21"/>
      <c r="AQA6" s="21"/>
      <c r="AQB6" s="21"/>
      <c r="AQC6" s="21"/>
      <c r="AQD6" s="21"/>
      <c r="AQE6" s="21"/>
      <c r="AQF6" s="21"/>
      <c r="AQG6" s="21"/>
      <c r="AQH6" s="21"/>
      <c r="AQI6" s="21"/>
      <c r="AQJ6" s="21"/>
      <c r="AQK6" s="21"/>
      <c r="AQL6" s="21"/>
      <c r="AQM6" s="21"/>
      <c r="AQN6" s="21"/>
      <c r="AQO6" s="21"/>
      <c r="AQP6" s="21"/>
      <c r="AQQ6" s="21"/>
      <c r="AQR6" s="21"/>
      <c r="AQS6" s="21"/>
      <c r="AQT6" s="21"/>
      <c r="AQU6" s="21"/>
      <c r="AQV6" s="21"/>
      <c r="AQW6" s="21"/>
      <c r="AQX6" s="21"/>
      <c r="AQY6" s="21"/>
      <c r="AQZ6" s="21"/>
      <c r="ARA6" s="21"/>
      <c r="ARB6" s="21"/>
      <c r="ARC6" s="21"/>
      <c r="ARD6" s="21"/>
      <c r="ARE6" s="21"/>
      <c r="ARF6" s="21"/>
      <c r="ARG6" s="21"/>
      <c r="ARH6" s="21"/>
      <c r="ARI6" s="21"/>
      <c r="ARJ6" s="21"/>
      <c r="ARK6" s="21"/>
      <c r="ARL6" s="21"/>
      <c r="ARM6" s="21"/>
      <c r="ARN6" s="21"/>
      <c r="ARO6" s="21"/>
      <c r="ARP6" s="21"/>
      <c r="ARQ6" s="21"/>
      <c r="ARR6" s="21"/>
      <c r="ARS6" s="21"/>
      <c r="ART6" s="21"/>
      <c r="ARU6" s="21"/>
      <c r="ARV6" s="21"/>
      <c r="ARW6" s="21"/>
      <c r="ARX6" s="21"/>
      <c r="ARY6" s="21"/>
      <c r="ARZ6" s="21"/>
      <c r="ASA6" s="21"/>
      <c r="ASB6" s="21"/>
      <c r="ASC6" s="21"/>
      <c r="ASD6" s="21"/>
      <c r="ASE6" s="21"/>
      <c r="ASF6" s="21"/>
      <c r="ASG6" s="21"/>
      <c r="ASH6" s="21"/>
      <c r="ASI6" s="21"/>
      <c r="ASJ6" s="21"/>
      <c r="ASK6" s="21"/>
      <c r="ASL6" s="21"/>
      <c r="ASM6" s="21"/>
      <c r="ASN6" s="21"/>
      <c r="ASO6" s="21"/>
      <c r="ASP6" s="21"/>
      <c r="ASQ6" s="21"/>
      <c r="ASR6" s="21"/>
      <c r="ASS6" s="21"/>
      <c r="AST6" s="21"/>
      <c r="ASU6" s="21"/>
      <c r="ASV6" s="21"/>
      <c r="ASW6" s="21"/>
      <c r="ASX6" s="21"/>
      <c r="ASY6" s="21"/>
      <c r="ASZ6" s="21"/>
      <c r="ATA6" s="21"/>
      <c r="ATB6" s="21"/>
      <c r="ATC6" s="21"/>
      <c r="ATD6" s="21"/>
      <c r="ATE6" s="21"/>
      <c r="ATF6" s="21"/>
      <c r="ATG6" s="21"/>
      <c r="ATH6" s="21"/>
      <c r="ATI6" s="21"/>
      <c r="ATJ6" s="21"/>
      <c r="ATK6" s="21"/>
      <c r="ATL6" s="21"/>
      <c r="ATM6" s="21"/>
      <c r="ATN6" s="21"/>
      <c r="ATO6" s="21"/>
      <c r="ATP6" s="21"/>
      <c r="ATQ6" s="21"/>
      <c r="ATR6" s="21"/>
      <c r="ATS6" s="21"/>
      <c r="ATT6" s="21"/>
      <c r="ATU6" s="21"/>
      <c r="ATV6" s="21"/>
      <c r="ATW6" s="21"/>
      <c r="ATX6" s="21"/>
      <c r="ATY6" s="21"/>
      <c r="ATZ6" s="21"/>
      <c r="AUA6" s="21"/>
      <c r="AUB6" s="21"/>
      <c r="AUC6" s="21"/>
      <c r="AUD6" s="21"/>
      <c r="AUE6" s="21"/>
      <c r="AUF6" s="21"/>
      <c r="AUG6" s="21"/>
      <c r="AUH6" s="21"/>
      <c r="AUI6" s="21"/>
      <c r="AUJ6" s="21"/>
      <c r="AUK6" s="21"/>
      <c r="AUL6" s="21"/>
      <c r="AUM6" s="21"/>
      <c r="AUN6" s="21"/>
      <c r="AUO6" s="21"/>
      <c r="AUP6" s="21"/>
      <c r="AUQ6" s="21"/>
      <c r="AUR6" s="21"/>
      <c r="AUS6" s="21"/>
      <c r="AUT6" s="21"/>
      <c r="AUU6" s="21"/>
      <c r="AUV6" s="21"/>
      <c r="AUW6" s="21"/>
      <c r="AUX6" s="21"/>
      <c r="AUY6" s="21"/>
      <c r="AUZ6" s="21"/>
      <c r="AVA6" s="21"/>
      <c r="AVB6" s="21"/>
      <c r="AVC6" s="21"/>
      <c r="AVD6" s="21"/>
      <c r="AVE6" s="21"/>
      <c r="AVF6" s="21"/>
      <c r="AVG6" s="21"/>
      <c r="AVH6" s="21"/>
      <c r="AVI6" s="21"/>
      <c r="AVJ6" s="21"/>
      <c r="AVK6" s="21"/>
      <c r="AVL6" s="21"/>
      <c r="AVM6" s="21"/>
      <c r="AVN6" s="21"/>
      <c r="AVO6" s="21"/>
      <c r="AVP6" s="21"/>
      <c r="AVQ6" s="21"/>
      <c r="AVR6" s="21"/>
      <c r="AVS6" s="21"/>
      <c r="AVT6" s="21"/>
      <c r="AVU6" s="21"/>
      <c r="AVV6" s="21"/>
      <c r="AVW6" s="21"/>
      <c r="AVX6" s="21"/>
      <c r="AVY6" s="21"/>
      <c r="AVZ6" s="21"/>
      <c r="AWA6" s="21"/>
      <c r="AWB6" s="21"/>
      <c r="AWC6" s="21"/>
      <c r="AWD6" s="21"/>
      <c r="AWE6" s="21"/>
      <c r="AWF6" s="21"/>
      <c r="AWG6" s="21"/>
      <c r="AWH6" s="21"/>
      <c r="AWI6" s="21"/>
      <c r="AWJ6" s="21"/>
      <c r="AWK6" s="21"/>
      <c r="AWL6" s="21"/>
      <c r="AWM6" s="21"/>
      <c r="AWN6" s="21"/>
      <c r="AWO6" s="21"/>
      <c r="AWP6" s="21"/>
      <c r="AWQ6" s="21"/>
      <c r="AWR6" s="21"/>
      <c r="AWS6" s="21"/>
      <c r="AWT6" s="21"/>
      <c r="AWU6" s="21"/>
      <c r="AWV6" s="21"/>
      <c r="AWW6" s="21"/>
      <c r="AWX6" s="21"/>
      <c r="AWY6" s="21"/>
      <c r="AWZ6" s="21"/>
      <c r="AXA6" s="21"/>
      <c r="AXB6" s="21"/>
      <c r="AXC6" s="21"/>
      <c r="AXD6" s="21"/>
      <c r="AXE6" s="21"/>
      <c r="AXF6" s="21"/>
      <c r="AXG6" s="21"/>
      <c r="AXH6" s="21"/>
      <c r="AXI6" s="21"/>
      <c r="AXJ6" s="21"/>
      <c r="AXK6" s="21"/>
      <c r="AXL6" s="21"/>
      <c r="AXM6" s="21"/>
      <c r="AXN6" s="21"/>
      <c r="AXO6" s="21"/>
      <c r="AXP6" s="21"/>
      <c r="AXQ6" s="21"/>
      <c r="AXR6" s="21"/>
      <c r="AXS6" s="21"/>
      <c r="AXT6" s="21"/>
      <c r="AXU6" s="21"/>
      <c r="AXV6" s="21"/>
      <c r="AXW6" s="21"/>
      <c r="AXX6" s="21"/>
      <c r="AXY6" s="21"/>
      <c r="AXZ6" s="21"/>
      <c r="AYA6" s="21"/>
      <c r="AYB6" s="21"/>
      <c r="AYC6" s="21"/>
      <c r="AYD6" s="21"/>
      <c r="AYE6" s="21"/>
      <c r="AYF6" s="21"/>
      <c r="AYG6" s="21"/>
      <c r="AYH6" s="21"/>
      <c r="AYI6" s="21"/>
      <c r="AYJ6" s="21"/>
      <c r="AYK6" s="21"/>
      <c r="AYL6" s="21"/>
      <c r="AYM6" s="21"/>
      <c r="AYN6" s="21"/>
      <c r="AYO6" s="21"/>
      <c r="AYP6" s="21"/>
      <c r="AYQ6" s="21"/>
      <c r="AYR6" s="21"/>
      <c r="AYS6" s="21"/>
      <c r="AYT6" s="21"/>
      <c r="AYU6" s="21"/>
      <c r="AYV6" s="21"/>
      <c r="AYW6" s="21"/>
      <c r="AYX6" s="21"/>
      <c r="AYY6" s="21"/>
      <c r="AYZ6" s="21"/>
      <c r="AZA6" s="21"/>
      <c r="AZB6" s="21"/>
      <c r="AZC6" s="21"/>
      <c r="AZD6" s="21"/>
      <c r="AZE6" s="21"/>
      <c r="AZF6" s="21"/>
      <c r="AZG6" s="21"/>
      <c r="AZH6" s="21"/>
      <c r="AZI6" s="21"/>
      <c r="AZJ6" s="21"/>
      <c r="AZK6" s="21"/>
      <c r="AZL6" s="21"/>
      <c r="AZM6" s="21"/>
      <c r="AZN6" s="21"/>
      <c r="AZO6" s="21"/>
      <c r="AZP6" s="21"/>
      <c r="AZQ6" s="21"/>
      <c r="AZR6" s="21"/>
      <c r="AZS6" s="21"/>
      <c r="AZT6" s="21"/>
      <c r="AZU6" s="21"/>
      <c r="AZV6" s="21"/>
      <c r="AZW6" s="21"/>
      <c r="AZX6" s="21"/>
      <c r="AZY6" s="21"/>
      <c r="AZZ6" s="21"/>
      <c r="BAA6" s="21"/>
      <c r="BAB6" s="21"/>
      <c r="BAC6" s="21"/>
      <c r="BAD6" s="21"/>
      <c r="BAE6" s="21"/>
      <c r="BAF6" s="21"/>
      <c r="BAG6" s="21"/>
      <c r="BAH6" s="21"/>
      <c r="BAI6" s="21"/>
      <c r="BAJ6" s="21"/>
      <c r="BAK6" s="21"/>
      <c r="BAL6" s="21"/>
      <c r="BAM6" s="21"/>
      <c r="BAN6" s="21"/>
      <c r="BAO6" s="21"/>
      <c r="BAP6" s="21"/>
      <c r="BAQ6" s="21"/>
      <c r="BAR6" s="21"/>
      <c r="BAS6" s="21"/>
      <c r="BAT6" s="21"/>
      <c r="BAU6" s="21"/>
      <c r="BAV6" s="21"/>
      <c r="BAW6" s="21"/>
      <c r="BAX6" s="21"/>
      <c r="BAY6" s="21"/>
      <c r="BAZ6" s="21"/>
      <c r="BBA6" s="21"/>
      <c r="BBB6" s="21"/>
      <c r="BBC6" s="21"/>
      <c r="BBD6" s="21"/>
      <c r="BBE6" s="21"/>
      <c r="BBF6" s="21"/>
      <c r="BBG6" s="21"/>
      <c r="BBH6" s="21"/>
      <c r="BBI6" s="21"/>
      <c r="BBJ6" s="21"/>
      <c r="BBK6" s="21"/>
      <c r="BBL6" s="21"/>
      <c r="BBM6" s="21"/>
      <c r="BBN6" s="21"/>
      <c r="BBO6" s="21"/>
      <c r="BBP6" s="21"/>
      <c r="BBQ6" s="21"/>
      <c r="BBR6" s="21"/>
      <c r="BBS6" s="21"/>
      <c r="BBT6" s="21"/>
      <c r="BBU6" s="21"/>
      <c r="BBV6" s="21"/>
      <c r="BBW6" s="21"/>
      <c r="BBX6" s="21"/>
      <c r="BBY6" s="21"/>
      <c r="BBZ6" s="21"/>
      <c r="BCA6" s="21"/>
      <c r="BCB6" s="21"/>
      <c r="BCC6" s="21"/>
      <c r="BCD6" s="21"/>
      <c r="BCE6" s="21"/>
      <c r="BCF6" s="21"/>
      <c r="BCG6" s="21"/>
      <c r="BCH6" s="21"/>
      <c r="BCI6" s="21"/>
      <c r="BCJ6" s="21"/>
      <c r="BCK6" s="21"/>
      <c r="BCL6" s="21"/>
      <c r="BCM6" s="21"/>
      <c r="BCN6" s="21"/>
      <c r="BCO6" s="21"/>
      <c r="BCP6" s="21"/>
      <c r="BCQ6" s="21"/>
      <c r="BCR6" s="21"/>
      <c r="BCS6" s="21"/>
      <c r="BCT6" s="21"/>
      <c r="BCU6" s="21"/>
      <c r="BCV6" s="21"/>
      <c r="BCW6" s="21"/>
      <c r="BCX6" s="21"/>
      <c r="BCY6" s="21"/>
      <c r="BCZ6" s="21"/>
      <c r="BDA6" s="21"/>
      <c r="BDB6" s="21"/>
      <c r="BDC6" s="21"/>
      <c r="BDD6" s="21"/>
      <c r="BDE6" s="21"/>
      <c r="BDF6" s="21"/>
      <c r="BDG6" s="21"/>
      <c r="BDH6" s="21"/>
      <c r="BDI6" s="21"/>
      <c r="BDJ6" s="21"/>
      <c r="BDK6" s="21"/>
      <c r="BDL6" s="21"/>
      <c r="BDM6" s="21"/>
      <c r="BDN6" s="21"/>
      <c r="BDO6" s="21"/>
      <c r="BDP6" s="21"/>
      <c r="BDQ6" s="21"/>
      <c r="BDR6" s="21"/>
      <c r="BDS6" s="21"/>
      <c r="BDT6" s="21"/>
      <c r="BDU6" s="21"/>
      <c r="BDV6" s="21"/>
      <c r="BDW6" s="21"/>
      <c r="BDX6" s="21"/>
      <c r="BDY6" s="21"/>
      <c r="BDZ6" s="21"/>
      <c r="BEA6" s="21"/>
      <c r="BEB6" s="21"/>
      <c r="BEC6" s="21"/>
      <c r="BED6" s="21"/>
      <c r="BEE6" s="21"/>
      <c r="BEF6" s="21"/>
      <c r="BEG6" s="21"/>
      <c r="BEH6" s="21"/>
      <c r="BEI6" s="21"/>
      <c r="BEJ6" s="21"/>
      <c r="BEK6" s="21"/>
      <c r="BEL6" s="21"/>
      <c r="BEM6" s="21"/>
      <c r="BEN6" s="21"/>
      <c r="BEO6" s="21"/>
      <c r="BEP6" s="21"/>
      <c r="BEQ6" s="21"/>
      <c r="BER6" s="21"/>
      <c r="BES6" s="21"/>
      <c r="BET6" s="21"/>
      <c r="BEU6" s="21"/>
      <c r="BEV6" s="21"/>
      <c r="BEW6" s="21"/>
      <c r="BEX6" s="21"/>
      <c r="BEY6" s="21"/>
      <c r="BEZ6" s="21"/>
      <c r="BFA6" s="21"/>
      <c r="BFB6" s="21"/>
      <c r="BFC6" s="21"/>
      <c r="BFD6" s="21"/>
      <c r="BFE6" s="21"/>
      <c r="BFF6" s="21"/>
      <c r="BFG6" s="21"/>
      <c r="BFH6" s="21"/>
      <c r="BFI6" s="21"/>
      <c r="BFJ6" s="21"/>
      <c r="BFK6" s="21"/>
      <c r="BFL6" s="21"/>
      <c r="BFM6" s="21"/>
      <c r="BFN6" s="21"/>
      <c r="BFO6" s="21"/>
      <c r="BFP6" s="21"/>
      <c r="BFQ6" s="21"/>
      <c r="BFR6" s="21"/>
      <c r="BFS6" s="21"/>
      <c r="BFT6" s="21"/>
      <c r="BFU6" s="21"/>
      <c r="BFV6" s="21"/>
      <c r="BFW6" s="21"/>
      <c r="BFX6" s="21"/>
      <c r="BFY6" s="21"/>
      <c r="BFZ6" s="21"/>
      <c r="BGA6" s="21"/>
      <c r="BGB6" s="21"/>
      <c r="BGC6" s="21"/>
      <c r="BGD6" s="21"/>
      <c r="BGE6" s="21"/>
      <c r="BGF6" s="21"/>
      <c r="BGG6" s="21"/>
      <c r="BGH6" s="21"/>
      <c r="BGI6" s="21"/>
      <c r="BGJ6" s="21"/>
      <c r="BGK6" s="21"/>
      <c r="BGL6" s="21"/>
      <c r="BGM6" s="21"/>
      <c r="BGN6" s="21"/>
      <c r="BGO6" s="21"/>
      <c r="BGP6" s="21"/>
      <c r="BGQ6" s="21"/>
      <c r="BGR6" s="21"/>
      <c r="BGS6" s="21"/>
      <c r="BGT6" s="21"/>
      <c r="BGU6" s="21"/>
      <c r="BGV6" s="21"/>
      <c r="BGW6" s="21"/>
      <c r="BGX6" s="21"/>
      <c r="BGY6" s="21"/>
      <c r="BGZ6" s="21"/>
      <c r="BHA6" s="21"/>
      <c r="BHB6" s="21"/>
      <c r="BHC6" s="21"/>
      <c r="BHD6" s="21"/>
      <c r="BHE6" s="21"/>
      <c r="BHF6" s="21"/>
      <c r="BHG6" s="21"/>
      <c r="BHH6" s="21"/>
      <c r="BHI6" s="21"/>
      <c r="BHJ6" s="21"/>
      <c r="BHK6" s="21"/>
      <c r="BHL6" s="21"/>
      <c r="BHM6" s="21"/>
      <c r="BHN6" s="21"/>
      <c r="BHO6" s="21"/>
      <c r="BHP6" s="21"/>
      <c r="BHQ6" s="21"/>
      <c r="BHR6" s="21"/>
      <c r="BHS6" s="21"/>
      <c r="BHT6" s="21"/>
      <c r="BHU6" s="21"/>
      <c r="BHV6" s="21"/>
      <c r="BHW6" s="21"/>
      <c r="BHX6" s="21"/>
      <c r="BHY6" s="21"/>
      <c r="BHZ6" s="21"/>
      <c r="BIA6" s="21"/>
      <c r="BIB6" s="21"/>
      <c r="BIC6" s="21"/>
      <c r="BID6" s="21"/>
      <c r="BIE6" s="21"/>
      <c r="BIF6" s="21"/>
      <c r="BIG6" s="21"/>
      <c r="BIH6" s="21"/>
      <c r="BII6" s="21"/>
      <c r="BIJ6" s="21"/>
      <c r="BIK6" s="21"/>
      <c r="BIL6" s="21"/>
      <c r="BIM6" s="21"/>
      <c r="BIN6" s="21"/>
      <c r="BIO6" s="21"/>
      <c r="BIP6" s="21"/>
      <c r="BIQ6" s="21"/>
      <c r="BIR6" s="21"/>
      <c r="BIS6" s="21"/>
      <c r="BIT6" s="21"/>
      <c r="BIU6" s="21"/>
      <c r="BIV6" s="21"/>
      <c r="BIW6" s="21"/>
      <c r="BIX6" s="21"/>
      <c r="BIY6" s="21"/>
      <c r="BIZ6" s="21"/>
      <c r="BJA6" s="21"/>
      <c r="BJB6" s="21"/>
      <c r="BJC6" s="21"/>
      <c r="BJD6" s="21"/>
      <c r="BJE6" s="21"/>
      <c r="BJF6" s="21"/>
      <c r="BJG6" s="21"/>
      <c r="BJH6" s="21"/>
      <c r="BJI6" s="21"/>
      <c r="BJJ6" s="21"/>
      <c r="BJK6" s="21"/>
      <c r="BJL6" s="21"/>
      <c r="BJM6" s="21"/>
      <c r="BJN6" s="21"/>
      <c r="BJO6" s="21"/>
      <c r="BJP6" s="21"/>
      <c r="BJQ6" s="21"/>
      <c r="BJR6" s="21"/>
      <c r="BJS6" s="21"/>
      <c r="BJT6" s="21"/>
      <c r="BJU6" s="21"/>
      <c r="BJV6" s="21"/>
      <c r="BJW6" s="21"/>
      <c r="BJX6" s="21"/>
      <c r="BJY6" s="21"/>
      <c r="BJZ6" s="21"/>
      <c r="BKA6" s="21"/>
      <c r="BKB6" s="21"/>
      <c r="BKC6" s="21"/>
      <c r="BKD6" s="21"/>
      <c r="BKE6" s="21"/>
      <c r="BKF6" s="21"/>
      <c r="BKG6" s="21"/>
      <c r="BKH6" s="21"/>
      <c r="BKI6" s="21"/>
      <c r="BKJ6" s="21"/>
      <c r="BKK6" s="21"/>
      <c r="BKL6" s="21"/>
      <c r="BKM6" s="21"/>
      <c r="BKN6" s="21"/>
      <c r="BKO6" s="21"/>
      <c r="BKP6" s="21"/>
      <c r="BKQ6" s="21"/>
      <c r="BKR6" s="21"/>
      <c r="BKS6" s="21"/>
      <c r="BKT6" s="21"/>
      <c r="BKU6" s="21"/>
      <c r="BKV6" s="21"/>
      <c r="BKW6" s="21"/>
      <c r="BKX6" s="21"/>
      <c r="BKY6" s="21"/>
      <c r="BKZ6" s="21"/>
      <c r="BLA6" s="21"/>
      <c r="BLB6" s="21"/>
      <c r="BLC6" s="21"/>
      <c r="BLD6" s="21"/>
      <c r="BLE6" s="21"/>
      <c r="BLF6" s="21"/>
      <c r="BLG6" s="21"/>
      <c r="BLH6" s="21"/>
      <c r="BLI6" s="21"/>
      <c r="BLJ6" s="21"/>
      <c r="BLK6" s="21"/>
      <c r="BLL6" s="21"/>
      <c r="BLM6" s="21"/>
      <c r="BLN6" s="21"/>
      <c r="BLO6" s="21"/>
      <c r="BLP6" s="21"/>
      <c r="BLQ6" s="21"/>
      <c r="BLR6" s="21"/>
      <c r="BLS6" s="21"/>
      <c r="BLT6" s="21"/>
      <c r="BLU6" s="21"/>
      <c r="BLV6" s="21"/>
      <c r="BLW6" s="21"/>
      <c r="BLX6" s="21"/>
      <c r="BLY6" s="21"/>
      <c r="BLZ6" s="21"/>
      <c r="BMA6" s="21"/>
      <c r="BMB6" s="21"/>
      <c r="BMC6" s="21"/>
      <c r="BMD6" s="21"/>
      <c r="BME6" s="21"/>
      <c r="BMF6" s="21"/>
      <c r="BMG6" s="21"/>
      <c r="BMH6" s="21"/>
      <c r="BMI6" s="21"/>
      <c r="BMJ6" s="21"/>
      <c r="BMK6" s="21"/>
      <c r="BML6" s="21"/>
      <c r="BMM6" s="21"/>
      <c r="BMN6" s="21"/>
      <c r="BMO6" s="21"/>
      <c r="BMP6" s="21"/>
      <c r="BMQ6" s="21"/>
      <c r="BMR6" s="21"/>
      <c r="BMS6" s="21"/>
      <c r="BMT6" s="21"/>
      <c r="BMU6" s="21"/>
      <c r="BMV6" s="21"/>
      <c r="BMW6" s="21"/>
      <c r="BMX6" s="21"/>
      <c r="BMY6" s="21"/>
      <c r="BMZ6" s="21"/>
      <c r="BNA6" s="21"/>
      <c r="BNB6" s="21"/>
      <c r="BNC6" s="21"/>
      <c r="BND6" s="21"/>
      <c r="BNE6" s="21"/>
      <c r="BNF6" s="21"/>
      <c r="BNG6" s="21"/>
      <c r="BNH6" s="21"/>
      <c r="BNI6" s="21"/>
      <c r="BNJ6" s="21"/>
      <c r="BNK6" s="21"/>
      <c r="BNL6" s="21"/>
      <c r="BNM6" s="21"/>
      <c r="BNN6" s="21"/>
      <c r="BNO6" s="21"/>
      <c r="BNP6" s="21"/>
      <c r="BNQ6" s="21"/>
      <c r="BNR6" s="21"/>
      <c r="BNS6" s="21"/>
      <c r="BNT6" s="21"/>
      <c r="BNU6" s="21"/>
      <c r="BNV6" s="21"/>
      <c r="BNW6" s="21"/>
      <c r="BNX6" s="21"/>
      <c r="BNY6" s="21"/>
      <c r="BNZ6" s="21"/>
      <c r="BOA6" s="21"/>
      <c r="BOB6" s="21"/>
      <c r="BOC6" s="21"/>
      <c r="BOD6" s="21"/>
      <c r="BOE6" s="21"/>
      <c r="BOF6" s="21"/>
      <c r="BOG6" s="21"/>
      <c r="BOH6" s="21"/>
      <c r="BOI6" s="21"/>
      <c r="BOJ6" s="21"/>
      <c r="BOK6" s="21"/>
      <c r="BOL6" s="21"/>
      <c r="BOM6" s="21"/>
      <c r="BON6" s="21"/>
      <c r="BOO6" s="21"/>
      <c r="BOP6" s="21"/>
      <c r="BOQ6" s="21"/>
      <c r="BOR6" s="21"/>
      <c r="BOS6" s="21"/>
      <c r="BOT6" s="21"/>
      <c r="BOU6" s="21"/>
      <c r="BOV6" s="21"/>
      <c r="BOW6" s="21"/>
      <c r="BOX6" s="21"/>
      <c r="BOY6" s="21"/>
      <c r="BOZ6" s="21"/>
      <c r="BPA6" s="21"/>
      <c r="BPB6" s="21"/>
      <c r="BPC6" s="21"/>
      <c r="BPD6" s="21"/>
      <c r="BPE6" s="21"/>
      <c r="BPF6" s="21"/>
      <c r="BPG6" s="21"/>
      <c r="BPH6" s="21"/>
      <c r="BPI6" s="21"/>
      <c r="BPJ6" s="21"/>
      <c r="BPK6" s="21"/>
      <c r="BPL6" s="21"/>
      <c r="BPM6" s="21"/>
      <c r="BPN6" s="21"/>
      <c r="BPO6" s="21"/>
      <c r="BPP6" s="21"/>
      <c r="BPQ6" s="21"/>
      <c r="BPR6" s="21"/>
      <c r="BPS6" s="21"/>
      <c r="BPT6" s="21"/>
      <c r="BPU6" s="21"/>
      <c r="BPV6" s="21"/>
      <c r="BPW6" s="21"/>
      <c r="BPX6" s="21"/>
      <c r="BPY6" s="21"/>
      <c r="BPZ6" s="21"/>
      <c r="BQA6" s="21"/>
      <c r="BQB6" s="21"/>
      <c r="BQC6" s="21"/>
      <c r="BQD6" s="21"/>
      <c r="BQE6" s="21"/>
      <c r="BQF6" s="21"/>
      <c r="BQG6" s="21"/>
      <c r="BQH6" s="21"/>
      <c r="BQI6" s="21"/>
      <c r="BQJ6" s="21"/>
      <c r="BQK6" s="21"/>
      <c r="BQL6" s="21"/>
      <c r="BQM6" s="21"/>
      <c r="BQN6" s="21"/>
      <c r="BQO6" s="21"/>
      <c r="BQP6" s="21"/>
      <c r="BQQ6" s="21"/>
      <c r="BQR6" s="21"/>
      <c r="BQS6" s="21"/>
      <c r="BQT6" s="21"/>
      <c r="BQU6" s="21"/>
      <c r="BQV6" s="21"/>
      <c r="BQW6" s="21"/>
      <c r="BQX6" s="21"/>
      <c r="BQY6" s="21"/>
      <c r="BQZ6" s="21"/>
      <c r="BRA6" s="21"/>
      <c r="BRB6" s="21"/>
      <c r="BRC6" s="21"/>
      <c r="BRD6" s="21"/>
      <c r="BRE6" s="21"/>
      <c r="BRF6" s="21"/>
      <c r="BRG6" s="21"/>
      <c r="BRH6" s="21"/>
      <c r="BRI6" s="21"/>
      <c r="BRJ6" s="21"/>
      <c r="BRK6" s="21"/>
      <c r="BRL6" s="21"/>
      <c r="BRM6" s="21"/>
      <c r="BRN6" s="21"/>
      <c r="BRO6" s="21"/>
      <c r="BRP6" s="21"/>
      <c r="BRQ6" s="21"/>
      <c r="BRR6" s="21"/>
      <c r="BRS6" s="21"/>
      <c r="BRT6" s="21"/>
      <c r="BRU6" s="21"/>
      <c r="BRV6" s="21"/>
      <c r="BRW6" s="21"/>
      <c r="BRX6" s="21"/>
      <c r="BRY6" s="21"/>
      <c r="BRZ6" s="21"/>
      <c r="BSA6" s="21"/>
      <c r="BSB6" s="21"/>
      <c r="BSC6" s="21"/>
      <c r="BSD6" s="21"/>
      <c r="BSE6" s="21"/>
      <c r="BSF6" s="21"/>
      <c r="BSG6" s="21"/>
      <c r="BSH6" s="21"/>
      <c r="BSI6" s="21"/>
      <c r="BSJ6" s="21"/>
      <c r="BSK6" s="21"/>
      <c r="BSL6" s="21"/>
      <c r="BSM6" s="21"/>
      <c r="BSN6" s="21"/>
      <c r="BSO6" s="21"/>
      <c r="BSP6" s="21"/>
      <c r="BSQ6" s="21"/>
      <c r="BSR6" s="21"/>
      <c r="BSS6" s="21"/>
      <c r="BST6" s="21"/>
      <c r="BSU6" s="21"/>
      <c r="BSV6" s="21"/>
      <c r="BSW6" s="21"/>
      <c r="BSX6" s="21"/>
      <c r="BSY6" s="21"/>
      <c r="BSZ6" s="21"/>
      <c r="BTA6" s="21"/>
      <c r="BTB6" s="21"/>
      <c r="BTC6" s="21"/>
      <c r="BTD6" s="21"/>
      <c r="BTE6" s="21"/>
      <c r="BTF6" s="21"/>
      <c r="BTG6" s="21"/>
      <c r="BTH6" s="21"/>
      <c r="BTI6" s="21"/>
      <c r="BTJ6" s="21"/>
      <c r="BTK6" s="21"/>
      <c r="BTL6" s="21"/>
      <c r="BTM6" s="21"/>
      <c r="BTN6" s="21"/>
      <c r="BTO6" s="21"/>
      <c r="BTP6" s="21"/>
      <c r="BTQ6" s="21"/>
      <c r="BTR6" s="21"/>
      <c r="BTS6" s="21"/>
      <c r="BTT6" s="21"/>
      <c r="BTU6" s="21"/>
      <c r="BTV6" s="21"/>
      <c r="BTW6" s="21"/>
      <c r="BTX6" s="21"/>
      <c r="BTY6" s="21"/>
      <c r="BTZ6" s="21"/>
      <c r="BUA6" s="21"/>
      <c r="BUB6" s="21"/>
      <c r="BUC6" s="21"/>
      <c r="BUD6" s="21"/>
      <c r="BUE6" s="21"/>
      <c r="BUF6" s="21"/>
      <c r="BUG6" s="21"/>
      <c r="BUH6" s="21"/>
      <c r="BUI6" s="21"/>
      <c r="BUJ6" s="21"/>
      <c r="BUK6" s="21"/>
      <c r="BUL6" s="21"/>
      <c r="BUM6" s="21"/>
      <c r="BUN6" s="21"/>
      <c r="BUO6" s="21"/>
      <c r="BUP6" s="21"/>
      <c r="BUQ6" s="21"/>
      <c r="BUR6" s="21"/>
      <c r="BUS6" s="21"/>
      <c r="BUT6" s="21"/>
      <c r="BUU6" s="21"/>
      <c r="BUV6" s="21"/>
      <c r="BUW6" s="21"/>
      <c r="BUX6" s="21"/>
      <c r="BUY6" s="21"/>
      <c r="BUZ6" s="21"/>
      <c r="BVA6" s="21"/>
      <c r="BVB6" s="21"/>
      <c r="BVC6" s="21"/>
      <c r="BVD6" s="21"/>
      <c r="BVE6" s="21"/>
      <c r="BVF6" s="21"/>
      <c r="BVG6" s="21"/>
      <c r="BVH6" s="21"/>
      <c r="BVI6" s="21"/>
      <c r="BVJ6" s="21"/>
      <c r="BVK6" s="21"/>
      <c r="BVL6" s="21"/>
      <c r="BVM6" s="21"/>
      <c r="BVN6" s="21"/>
      <c r="BVO6" s="21"/>
      <c r="BVP6" s="21"/>
      <c r="BVQ6" s="21"/>
      <c r="BVR6" s="21"/>
      <c r="BVS6" s="21"/>
      <c r="BVT6" s="21"/>
      <c r="BVU6" s="21"/>
      <c r="BVV6" s="21"/>
      <c r="BVW6" s="21"/>
      <c r="BVX6" s="21"/>
      <c r="BVY6" s="21"/>
      <c r="BVZ6" s="21"/>
      <c r="BWA6" s="21"/>
      <c r="BWB6" s="21"/>
      <c r="BWC6" s="21"/>
      <c r="BWD6" s="21"/>
      <c r="BWE6" s="21"/>
      <c r="BWF6" s="21"/>
      <c r="BWG6" s="21"/>
      <c r="BWH6" s="21"/>
      <c r="BWI6" s="21"/>
      <c r="BWJ6" s="21"/>
      <c r="BWK6" s="21"/>
      <c r="BWL6" s="21"/>
      <c r="BWM6" s="21"/>
      <c r="BWN6" s="21"/>
      <c r="BWO6" s="21"/>
      <c r="BWP6" s="21"/>
      <c r="BWQ6" s="21"/>
      <c r="BWR6" s="21"/>
      <c r="BWS6" s="21"/>
      <c r="BWT6" s="21"/>
      <c r="BWU6" s="21"/>
      <c r="BWV6" s="21"/>
      <c r="BWW6" s="21"/>
      <c r="BWX6" s="21"/>
      <c r="BWY6" s="21"/>
      <c r="BWZ6" s="21"/>
      <c r="BXA6" s="21"/>
      <c r="BXB6" s="21"/>
      <c r="BXC6" s="21"/>
      <c r="BXD6" s="21"/>
      <c r="BXE6" s="21"/>
      <c r="BXF6" s="21"/>
      <c r="BXG6" s="21"/>
      <c r="BXH6" s="21"/>
      <c r="BXI6" s="21"/>
      <c r="BXJ6" s="21"/>
      <c r="BXK6" s="21"/>
      <c r="BXL6" s="21"/>
      <c r="BXM6" s="21"/>
      <c r="BXN6" s="21"/>
      <c r="BXO6" s="21"/>
      <c r="BXP6" s="21"/>
      <c r="BXQ6" s="21"/>
      <c r="BXR6" s="21"/>
      <c r="BXS6" s="21"/>
      <c r="BXT6" s="21"/>
      <c r="BXU6" s="21"/>
      <c r="BXV6" s="21"/>
      <c r="BXW6" s="21"/>
      <c r="BXX6" s="21"/>
      <c r="BXY6" s="21"/>
      <c r="BXZ6" s="21"/>
      <c r="BYA6" s="21"/>
      <c r="BYB6" s="21"/>
      <c r="BYC6" s="21"/>
      <c r="BYD6" s="21"/>
      <c r="BYE6" s="21"/>
      <c r="BYF6" s="21"/>
      <c r="BYG6" s="21"/>
      <c r="BYH6" s="21"/>
      <c r="BYI6" s="21"/>
      <c r="BYJ6" s="21"/>
      <c r="BYK6" s="21"/>
      <c r="BYL6" s="21"/>
      <c r="BYM6" s="21"/>
      <c r="BYN6" s="21"/>
      <c r="BYO6" s="21"/>
      <c r="BYP6" s="21"/>
      <c r="BYQ6" s="21"/>
      <c r="BYR6" s="21"/>
      <c r="BYS6" s="21"/>
      <c r="BYT6" s="21"/>
      <c r="BYU6" s="21"/>
      <c r="BYV6" s="21"/>
      <c r="BYW6" s="21"/>
      <c r="BYX6" s="21"/>
      <c r="BYY6" s="21"/>
      <c r="BYZ6" s="21"/>
      <c r="BZA6" s="21"/>
      <c r="BZB6" s="21"/>
      <c r="BZC6" s="21"/>
      <c r="BZD6" s="21"/>
      <c r="BZE6" s="21"/>
      <c r="BZF6" s="21"/>
      <c r="BZG6" s="21"/>
      <c r="BZH6" s="21"/>
      <c r="BZI6" s="21"/>
      <c r="BZJ6" s="21"/>
      <c r="BZK6" s="21"/>
      <c r="BZL6" s="21"/>
      <c r="BZM6" s="21"/>
      <c r="BZN6" s="21"/>
      <c r="BZO6" s="21"/>
      <c r="BZP6" s="21"/>
      <c r="BZQ6" s="21"/>
      <c r="BZR6" s="21"/>
      <c r="BZS6" s="21"/>
      <c r="BZT6" s="21"/>
      <c r="BZU6" s="21"/>
      <c r="BZV6" s="21"/>
      <c r="BZW6" s="21"/>
      <c r="BZX6" s="21"/>
      <c r="BZY6" s="21"/>
      <c r="BZZ6" s="21"/>
      <c r="CAA6" s="21"/>
      <c r="CAB6" s="21"/>
      <c r="CAC6" s="21"/>
      <c r="CAD6" s="21"/>
      <c r="CAE6" s="21"/>
      <c r="CAF6" s="21"/>
      <c r="CAG6" s="21"/>
      <c r="CAH6" s="21"/>
      <c r="CAI6" s="21"/>
      <c r="CAJ6" s="21"/>
      <c r="CAK6" s="21"/>
      <c r="CAL6" s="21"/>
      <c r="CAM6" s="21"/>
      <c r="CAN6" s="21"/>
      <c r="CAO6" s="21"/>
      <c r="CAP6" s="21"/>
      <c r="CAQ6" s="21"/>
      <c r="CAR6" s="21"/>
      <c r="CAS6" s="21"/>
      <c r="CAT6" s="21"/>
      <c r="CAU6" s="21"/>
      <c r="CAV6" s="21"/>
      <c r="CAW6" s="21"/>
      <c r="CAX6" s="21"/>
      <c r="CAY6" s="21"/>
      <c r="CAZ6" s="21"/>
      <c r="CBA6" s="21"/>
      <c r="CBB6" s="21"/>
      <c r="CBC6" s="21"/>
      <c r="CBD6" s="21"/>
      <c r="CBE6" s="21"/>
      <c r="CBF6" s="21"/>
      <c r="CBG6" s="21"/>
      <c r="CBH6" s="21"/>
      <c r="CBI6" s="21"/>
      <c r="CBJ6" s="21"/>
      <c r="CBK6" s="21"/>
      <c r="CBL6" s="21"/>
      <c r="CBM6" s="21"/>
      <c r="CBN6" s="21"/>
      <c r="CBO6" s="21"/>
      <c r="CBP6" s="21"/>
      <c r="CBQ6" s="21"/>
      <c r="CBR6" s="21"/>
      <c r="CBS6" s="21"/>
      <c r="CBT6" s="21"/>
      <c r="CBU6" s="21"/>
      <c r="CBV6" s="21"/>
      <c r="CBW6" s="21"/>
      <c r="CBX6" s="21"/>
      <c r="CBY6" s="21"/>
      <c r="CBZ6" s="21"/>
      <c r="CCA6" s="21"/>
      <c r="CCB6" s="21"/>
      <c r="CCC6" s="21"/>
      <c r="CCD6" s="21"/>
      <c r="CCE6" s="21"/>
      <c r="CCF6" s="21"/>
      <c r="CCG6" s="21"/>
      <c r="CCH6" s="21"/>
      <c r="CCI6" s="21"/>
      <c r="CCJ6" s="21"/>
      <c r="CCK6" s="21"/>
      <c r="CCL6" s="21"/>
      <c r="CCM6" s="21"/>
      <c r="CCN6" s="21"/>
      <c r="CCO6" s="21"/>
      <c r="CCP6" s="21"/>
      <c r="CCQ6" s="21"/>
      <c r="CCR6" s="21"/>
      <c r="CCS6" s="21"/>
      <c r="CCT6" s="21"/>
      <c r="CCU6" s="21"/>
      <c r="CCV6" s="21"/>
      <c r="CCW6" s="21"/>
      <c r="CCX6" s="21"/>
      <c r="CCY6" s="21"/>
      <c r="CCZ6" s="21"/>
      <c r="CDA6" s="21"/>
      <c r="CDB6" s="21"/>
      <c r="CDC6" s="21"/>
      <c r="CDD6" s="21"/>
      <c r="CDE6" s="21"/>
      <c r="CDF6" s="21"/>
      <c r="CDG6" s="21"/>
      <c r="CDH6" s="21"/>
      <c r="CDI6" s="21"/>
      <c r="CDJ6" s="21"/>
      <c r="CDK6" s="21"/>
      <c r="CDL6" s="21"/>
      <c r="CDM6" s="21"/>
      <c r="CDN6" s="21"/>
      <c r="CDO6" s="21"/>
      <c r="CDP6" s="21"/>
      <c r="CDQ6" s="21"/>
      <c r="CDR6" s="21"/>
      <c r="CDS6" s="21"/>
      <c r="CDT6" s="21"/>
      <c r="CDU6" s="21"/>
      <c r="CDV6" s="21"/>
      <c r="CDW6" s="21"/>
      <c r="CDX6" s="21"/>
      <c r="CDY6" s="21"/>
      <c r="CDZ6" s="21"/>
      <c r="CEA6" s="21"/>
      <c r="CEB6" s="21"/>
      <c r="CEC6" s="21"/>
      <c r="CED6" s="21"/>
      <c r="CEE6" s="21"/>
      <c r="CEF6" s="21"/>
      <c r="CEG6" s="21"/>
      <c r="CEH6" s="21"/>
      <c r="CEI6" s="21"/>
      <c r="CEJ6" s="21"/>
      <c r="CEK6" s="21"/>
      <c r="CEL6" s="21"/>
      <c r="CEM6" s="21"/>
      <c r="CEN6" s="21"/>
      <c r="CEO6" s="21"/>
      <c r="CEP6" s="21"/>
      <c r="CEQ6" s="21"/>
      <c r="CER6" s="21"/>
      <c r="CES6" s="21"/>
      <c r="CET6" s="21"/>
      <c r="CEU6" s="21"/>
      <c r="CEV6" s="21"/>
      <c r="CEW6" s="21"/>
      <c r="CEX6" s="21"/>
      <c r="CEY6" s="21"/>
      <c r="CEZ6" s="21"/>
      <c r="CFA6" s="21"/>
      <c r="CFB6" s="21"/>
      <c r="CFC6" s="21"/>
      <c r="CFD6" s="21"/>
      <c r="CFE6" s="21"/>
      <c r="CFF6" s="21"/>
      <c r="CFG6" s="21"/>
      <c r="CFH6" s="21"/>
      <c r="CFI6" s="21"/>
      <c r="CFJ6" s="21"/>
      <c r="CFK6" s="21"/>
      <c r="CFL6" s="21"/>
      <c r="CFM6" s="21"/>
      <c r="CFN6" s="21"/>
      <c r="CFO6" s="21"/>
      <c r="CFP6" s="21"/>
      <c r="CFQ6" s="21"/>
      <c r="CFR6" s="21"/>
      <c r="CFS6" s="21"/>
      <c r="CFT6" s="21"/>
      <c r="CFU6" s="21"/>
      <c r="CFV6" s="21"/>
      <c r="CFW6" s="21"/>
      <c r="CFX6" s="21"/>
      <c r="CFY6" s="21"/>
      <c r="CFZ6" s="21"/>
      <c r="CGA6" s="21"/>
      <c r="CGB6" s="21"/>
      <c r="CGC6" s="21"/>
      <c r="CGD6" s="21"/>
      <c r="CGE6" s="21"/>
      <c r="CGF6" s="21"/>
      <c r="CGG6" s="21"/>
      <c r="CGH6" s="21"/>
      <c r="CGI6" s="21"/>
      <c r="CGJ6" s="21"/>
      <c r="CGK6" s="21"/>
      <c r="CGL6" s="21"/>
      <c r="CGM6" s="21"/>
      <c r="CGN6" s="21"/>
      <c r="CGO6" s="21"/>
      <c r="CGP6" s="21"/>
      <c r="CGQ6" s="21"/>
      <c r="CGR6" s="21"/>
      <c r="CGS6" s="21"/>
      <c r="CGT6" s="21"/>
      <c r="CGU6" s="21"/>
      <c r="CGV6" s="21"/>
      <c r="CGW6" s="21"/>
      <c r="CGX6" s="21"/>
      <c r="CGY6" s="21"/>
      <c r="CGZ6" s="21"/>
      <c r="CHA6" s="21"/>
      <c r="CHB6" s="21"/>
      <c r="CHC6" s="21"/>
      <c r="CHD6" s="21"/>
      <c r="CHE6" s="21"/>
      <c r="CHF6" s="21"/>
      <c r="CHG6" s="21"/>
      <c r="CHH6" s="21"/>
      <c r="CHI6" s="21"/>
      <c r="CHJ6" s="21"/>
      <c r="CHK6" s="21"/>
      <c r="CHL6" s="21"/>
      <c r="CHM6" s="21"/>
      <c r="CHN6" s="21"/>
      <c r="CHO6" s="21"/>
      <c r="CHP6" s="21"/>
      <c r="CHQ6" s="21"/>
      <c r="CHR6" s="21"/>
      <c r="CHS6" s="21"/>
      <c r="CHT6" s="21"/>
      <c r="CHU6" s="21"/>
      <c r="CHV6" s="21"/>
      <c r="CHW6" s="21"/>
      <c r="CHX6" s="21"/>
      <c r="CHY6" s="21"/>
      <c r="CHZ6" s="21"/>
      <c r="CIA6" s="21"/>
      <c r="CIB6" s="21"/>
      <c r="CIC6" s="21"/>
      <c r="CID6" s="21"/>
      <c r="CIE6" s="21"/>
      <c r="CIF6" s="21"/>
      <c r="CIG6" s="21"/>
      <c r="CIH6" s="21"/>
      <c r="CII6" s="21"/>
      <c r="CIJ6" s="21"/>
      <c r="CIK6" s="21"/>
      <c r="CIL6" s="21"/>
      <c r="CIM6" s="21"/>
      <c r="CIN6" s="21"/>
      <c r="CIO6" s="21"/>
      <c r="CIP6" s="21"/>
      <c r="CIQ6" s="21"/>
      <c r="CIR6" s="21"/>
      <c r="CIS6" s="21"/>
      <c r="CIT6" s="21"/>
      <c r="CIU6" s="21"/>
      <c r="CIV6" s="21"/>
      <c r="CIW6" s="21"/>
      <c r="CIX6" s="21"/>
      <c r="CIY6" s="21"/>
      <c r="CIZ6" s="21"/>
      <c r="CJA6" s="21"/>
      <c r="CJB6" s="21"/>
      <c r="CJC6" s="21"/>
      <c r="CJD6" s="21"/>
      <c r="CJE6" s="21"/>
      <c r="CJF6" s="21"/>
      <c r="CJG6" s="21"/>
      <c r="CJH6" s="21"/>
      <c r="CJI6" s="21"/>
      <c r="CJJ6" s="21"/>
      <c r="CJK6" s="21"/>
      <c r="CJL6" s="21"/>
      <c r="CJM6" s="21"/>
      <c r="CJN6" s="21"/>
      <c r="CJO6" s="21"/>
      <c r="CJP6" s="21"/>
      <c r="CJQ6" s="21"/>
      <c r="CJR6" s="21"/>
      <c r="CJS6" s="21"/>
      <c r="CJT6" s="21"/>
      <c r="CJU6" s="21"/>
      <c r="CJV6" s="21"/>
      <c r="CJW6" s="21"/>
      <c r="CJX6" s="21"/>
      <c r="CJY6" s="21"/>
      <c r="CJZ6" s="21"/>
      <c r="CKA6" s="21"/>
      <c r="CKB6" s="21"/>
      <c r="CKC6" s="21"/>
      <c r="CKD6" s="21"/>
      <c r="CKE6" s="21"/>
      <c r="CKF6" s="21"/>
      <c r="CKG6" s="21"/>
      <c r="CKH6" s="21"/>
      <c r="CKI6" s="21"/>
      <c r="CKJ6" s="21"/>
      <c r="CKK6" s="21"/>
      <c r="CKL6" s="21"/>
      <c r="CKM6" s="21"/>
      <c r="CKN6" s="21"/>
      <c r="CKO6" s="21"/>
      <c r="CKP6" s="21"/>
      <c r="CKQ6" s="21"/>
      <c r="CKR6" s="21"/>
      <c r="CKS6" s="21"/>
      <c r="CKT6" s="21"/>
      <c r="CKU6" s="21"/>
      <c r="CKV6" s="21"/>
      <c r="CKW6" s="21"/>
      <c r="CKX6" s="21"/>
      <c r="CKY6" s="21"/>
      <c r="CKZ6" s="21"/>
      <c r="CLA6" s="21"/>
      <c r="CLB6" s="21"/>
      <c r="CLC6" s="21"/>
      <c r="CLD6" s="21"/>
      <c r="CLE6" s="21"/>
      <c r="CLF6" s="21"/>
      <c r="CLG6" s="21"/>
      <c r="CLH6" s="21"/>
      <c r="CLI6" s="21"/>
      <c r="CLJ6" s="21"/>
      <c r="CLK6" s="21"/>
      <c r="CLL6" s="21"/>
      <c r="CLM6" s="21"/>
      <c r="CLN6" s="21"/>
      <c r="CLO6" s="21"/>
      <c r="CLP6" s="21"/>
      <c r="CLQ6" s="21"/>
      <c r="CLR6" s="21"/>
      <c r="CLS6" s="21"/>
      <c r="CLT6" s="21"/>
      <c r="CLU6" s="21"/>
      <c r="CLV6" s="21"/>
      <c r="CLW6" s="21"/>
      <c r="CLX6" s="21"/>
      <c r="CLY6" s="21"/>
      <c r="CLZ6" s="21"/>
      <c r="CMA6" s="21"/>
      <c r="CMB6" s="21"/>
      <c r="CMC6" s="21"/>
      <c r="CMD6" s="21"/>
      <c r="CME6" s="21"/>
      <c r="CMF6" s="21"/>
      <c r="CMG6" s="21"/>
      <c r="CMH6" s="21"/>
      <c r="CMI6" s="21"/>
      <c r="CMJ6" s="21"/>
      <c r="CMK6" s="21"/>
      <c r="CML6" s="21"/>
      <c r="CMM6" s="21"/>
      <c r="CMN6" s="21"/>
      <c r="CMO6" s="21"/>
      <c r="CMP6" s="21"/>
      <c r="CMQ6" s="21"/>
      <c r="CMR6" s="21"/>
      <c r="CMS6" s="21"/>
      <c r="CMT6" s="21"/>
      <c r="CMU6" s="21"/>
      <c r="CMV6" s="21"/>
      <c r="CMW6" s="21"/>
      <c r="CMX6" s="21"/>
      <c r="CMY6" s="21"/>
      <c r="CMZ6" s="21"/>
      <c r="CNA6" s="21"/>
      <c r="CNB6" s="21"/>
      <c r="CNC6" s="21"/>
      <c r="CND6" s="21"/>
      <c r="CNE6" s="21"/>
      <c r="CNF6" s="21"/>
      <c r="CNG6" s="21"/>
      <c r="CNH6" s="21"/>
      <c r="CNI6" s="21"/>
      <c r="CNJ6" s="21"/>
      <c r="CNK6" s="21"/>
      <c r="CNL6" s="21"/>
      <c r="CNM6" s="21"/>
      <c r="CNN6" s="21"/>
      <c r="CNO6" s="21"/>
      <c r="CNP6" s="21"/>
      <c r="CNQ6" s="21"/>
      <c r="CNR6" s="21"/>
      <c r="CNS6" s="21"/>
      <c r="CNT6" s="21"/>
      <c r="CNU6" s="21"/>
      <c r="CNV6" s="21"/>
      <c r="CNW6" s="21"/>
      <c r="CNX6" s="21"/>
      <c r="CNY6" s="21"/>
      <c r="CNZ6" s="21"/>
      <c r="COA6" s="21"/>
      <c r="COB6" s="21"/>
      <c r="COC6" s="21"/>
      <c r="COD6" s="21"/>
      <c r="COE6" s="21"/>
      <c r="COF6" s="21"/>
      <c r="COG6" s="21"/>
      <c r="COH6" s="21"/>
      <c r="COI6" s="21"/>
      <c r="COJ6" s="21"/>
      <c r="COK6" s="21"/>
      <c r="COL6" s="21"/>
      <c r="COM6" s="21"/>
      <c r="CON6" s="21"/>
      <c r="COO6" s="21"/>
      <c r="COP6" s="21"/>
      <c r="COQ6" s="21"/>
      <c r="COR6" s="21"/>
      <c r="COS6" s="21"/>
      <c r="COT6" s="21"/>
      <c r="COU6" s="21"/>
      <c r="COV6" s="21"/>
      <c r="COW6" s="21"/>
      <c r="COX6" s="21"/>
      <c r="COY6" s="21"/>
      <c r="COZ6" s="21"/>
      <c r="CPA6" s="21"/>
      <c r="CPB6" s="21"/>
      <c r="CPC6" s="21"/>
      <c r="CPD6" s="21"/>
      <c r="CPE6" s="21"/>
      <c r="CPF6" s="21"/>
      <c r="CPG6" s="21"/>
      <c r="CPH6" s="21"/>
      <c r="CPI6" s="21"/>
      <c r="CPJ6" s="21"/>
      <c r="CPK6" s="21"/>
      <c r="CPL6" s="21"/>
      <c r="CPM6" s="21"/>
      <c r="CPN6" s="21"/>
      <c r="CPO6" s="21"/>
      <c r="CPP6" s="21"/>
      <c r="CPQ6" s="21"/>
      <c r="CPR6" s="21"/>
      <c r="CPS6" s="21"/>
      <c r="CPT6" s="21"/>
      <c r="CPU6" s="21"/>
      <c r="CPV6" s="21"/>
      <c r="CPW6" s="21"/>
      <c r="CPX6" s="21"/>
      <c r="CPY6" s="21"/>
      <c r="CPZ6" s="21"/>
      <c r="CQA6" s="21"/>
      <c r="CQB6" s="21"/>
      <c r="CQC6" s="21"/>
      <c r="CQD6" s="21"/>
      <c r="CQE6" s="21"/>
      <c r="CQF6" s="21"/>
      <c r="CQG6" s="21"/>
      <c r="CQH6" s="21"/>
      <c r="CQI6" s="21"/>
      <c r="CQJ6" s="21"/>
      <c r="CQK6" s="21"/>
      <c r="CQL6" s="21"/>
      <c r="CQM6" s="21"/>
      <c r="CQN6" s="21"/>
      <c r="CQO6" s="21"/>
      <c r="CQP6" s="21"/>
      <c r="CQQ6" s="21"/>
      <c r="CQR6" s="21"/>
      <c r="CQS6" s="21"/>
      <c r="CQT6" s="21"/>
      <c r="CQU6" s="21"/>
      <c r="CQV6" s="21"/>
      <c r="CQW6" s="21"/>
      <c r="CQX6" s="21"/>
      <c r="CQY6" s="21"/>
      <c r="CQZ6" s="21"/>
      <c r="CRA6" s="21"/>
      <c r="CRB6" s="21"/>
      <c r="CRC6" s="21"/>
      <c r="CRD6" s="21"/>
      <c r="CRE6" s="21"/>
      <c r="CRF6" s="21"/>
      <c r="CRG6" s="21"/>
      <c r="CRH6" s="21"/>
      <c r="CRI6" s="21"/>
      <c r="CRJ6" s="21"/>
      <c r="CRK6" s="21"/>
      <c r="CRL6" s="21"/>
      <c r="CRM6" s="21"/>
      <c r="CRN6" s="21"/>
      <c r="CRO6" s="21"/>
      <c r="CRP6" s="21"/>
      <c r="CRQ6" s="21"/>
      <c r="CRR6" s="21"/>
      <c r="CRS6" s="21"/>
      <c r="CRT6" s="21"/>
      <c r="CRU6" s="21"/>
      <c r="CRV6" s="21"/>
      <c r="CRW6" s="21"/>
      <c r="CRX6" s="21"/>
      <c r="CRY6" s="21"/>
      <c r="CRZ6" s="21"/>
      <c r="CSA6" s="21"/>
      <c r="CSB6" s="21"/>
      <c r="CSC6" s="21"/>
      <c r="CSD6" s="21"/>
      <c r="CSE6" s="21"/>
      <c r="CSF6" s="21"/>
      <c r="CSG6" s="21"/>
      <c r="CSH6" s="21"/>
      <c r="CSI6" s="21"/>
      <c r="CSJ6" s="21"/>
      <c r="CSK6" s="21"/>
      <c r="CSL6" s="21"/>
      <c r="CSM6" s="21"/>
      <c r="CSN6" s="21"/>
      <c r="CSO6" s="21"/>
      <c r="CSP6" s="21"/>
      <c r="CSQ6" s="21"/>
      <c r="CSR6" s="21"/>
      <c r="CSS6" s="21"/>
      <c r="CST6" s="21"/>
      <c r="CSU6" s="21"/>
      <c r="CSV6" s="21"/>
      <c r="CSW6" s="21"/>
      <c r="CSX6" s="21"/>
      <c r="CSY6" s="21"/>
      <c r="CSZ6" s="21"/>
      <c r="CTA6" s="21"/>
      <c r="CTB6" s="21"/>
      <c r="CTC6" s="21"/>
      <c r="CTD6" s="21"/>
      <c r="CTE6" s="21"/>
      <c r="CTF6" s="21"/>
      <c r="CTG6" s="21"/>
      <c r="CTH6" s="21"/>
      <c r="CTI6" s="21"/>
      <c r="CTJ6" s="21"/>
      <c r="CTK6" s="21"/>
      <c r="CTL6" s="21"/>
      <c r="CTM6" s="21"/>
      <c r="CTN6" s="21"/>
      <c r="CTO6" s="21"/>
      <c r="CTP6" s="21"/>
      <c r="CTQ6" s="21"/>
      <c r="CTR6" s="21"/>
      <c r="CTS6" s="21"/>
      <c r="CTT6" s="21"/>
      <c r="CTU6" s="21"/>
      <c r="CTV6" s="21"/>
      <c r="CTW6" s="21"/>
      <c r="CTX6" s="21"/>
      <c r="CTY6" s="21"/>
      <c r="CTZ6" s="21"/>
      <c r="CUA6" s="21"/>
      <c r="CUB6" s="21"/>
      <c r="CUC6" s="21"/>
      <c r="CUD6" s="21"/>
      <c r="CUE6" s="21"/>
      <c r="CUF6" s="21"/>
      <c r="CUG6" s="21"/>
      <c r="CUH6" s="21"/>
      <c r="CUI6" s="21"/>
      <c r="CUJ6" s="21"/>
      <c r="CUK6" s="21"/>
      <c r="CUL6" s="21"/>
      <c r="CUM6" s="21"/>
      <c r="CUN6" s="21"/>
      <c r="CUO6" s="21"/>
      <c r="CUP6" s="21"/>
      <c r="CUQ6" s="21"/>
      <c r="CUR6" s="21"/>
      <c r="CUS6" s="21"/>
      <c r="CUT6" s="21"/>
      <c r="CUU6" s="21"/>
      <c r="CUV6" s="21"/>
      <c r="CUW6" s="21"/>
      <c r="CUX6" s="21"/>
      <c r="CUY6" s="21"/>
      <c r="CUZ6" s="21"/>
      <c r="CVA6" s="21"/>
      <c r="CVB6" s="21"/>
      <c r="CVC6" s="21"/>
      <c r="CVD6" s="21"/>
      <c r="CVE6" s="21"/>
      <c r="CVF6" s="21"/>
      <c r="CVG6" s="21"/>
      <c r="CVH6" s="21"/>
      <c r="CVI6" s="21"/>
      <c r="CVJ6" s="21"/>
      <c r="CVK6" s="21"/>
      <c r="CVL6" s="21"/>
      <c r="CVM6" s="21"/>
      <c r="CVN6" s="21"/>
      <c r="CVO6" s="21"/>
      <c r="CVP6" s="21"/>
      <c r="CVQ6" s="21"/>
      <c r="CVR6" s="21"/>
      <c r="CVS6" s="21"/>
      <c r="CVT6" s="21"/>
      <c r="CVU6" s="21"/>
      <c r="CVV6" s="21"/>
      <c r="CVW6" s="21"/>
      <c r="CVX6" s="21"/>
      <c r="CVY6" s="21"/>
      <c r="CVZ6" s="21"/>
      <c r="CWA6" s="21"/>
      <c r="CWB6" s="21"/>
      <c r="CWC6" s="21"/>
      <c r="CWD6" s="21"/>
      <c r="CWE6" s="21"/>
      <c r="CWF6" s="21"/>
      <c r="CWG6" s="21"/>
      <c r="CWH6" s="21"/>
      <c r="CWI6" s="21"/>
      <c r="CWJ6" s="21"/>
      <c r="CWK6" s="21"/>
      <c r="CWL6" s="21"/>
      <c r="CWM6" s="21"/>
      <c r="CWN6" s="21"/>
      <c r="CWO6" s="21"/>
      <c r="CWP6" s="21"/>
      <c r="CWQ6" s="21"/>
      <c r="CWR6" s="21"/>
      <c r="CWS6" s="21"/>
      <c r="CWT6" s="21"/>
      <c r="CWU6" s="21"/>
      <c r="CWV6" s="21"/>
      <c r="CWW6" s="21"/>
      <c r="CWX6" s="21"/>
      <c r="CWY6" s="21"/>
      <c r="CWZ6" s="21"/>
      <c r="CXA6" s="21"/>
      <c r="CXB6" s="21"/>
      <c r="CXC6" s="21"/>
      <c r="CXD6" s="21"/>
      <c r="CXE6" s="21"/>
      <c r="CXF6" s="21"/>
      <c r="CXG6" s="21"/>
      <c r="CXH6" s="21"/>
      <c r="CXI6" s="21"/>
      <c r="CXJ6" s="21"/>
      <c r="CXK6" s="21"/>
      <c r="CXL6" s="21"/>
      <c r="CXM6" s="21"/>
      <c r="CXN6" s="21"/>
      <c r="CXO6" s="21"/>
      <c r="CXP6" s="21"/>
      <c r="CXQ6" s="21"/>
      <c r="CXR6" s="21"/>
      <c r="CXS6" s="21"/>
      <c r="CXT6" s="21"/>
      <c r="CXU6" s="21"/>
      <c r="CXV6" s="21"/>
      <c r="CXW6" s="21"/>
      <c r="CXX6" s="21"/>
      <c r="CXY6" s="21"/>
      <c r="CXZ6" s="21"/>
      <c r="CYA6" s="21"/>
      <c r="CYB6" s="21"/>
      <c r="CYC6" s="21"/>
      <c r="CYD6" s="21"/>
      <c r="CYE6" s="21"/>
      <c r="CYF6" s="21"/>
      <c r="CYG6" s="21"/>
      <c r="CYH6" s="21"/>
      <c r="CYI6" s="21"/>
      <c r="CYJ6" s="21"/>
      <c r="CYK6" s="21"/>
      <c r="CYL6" s="21"/>
      <c r="CYM6" s="21"/>
      <c r="CYN6" s="21"/>
      <c r="CYO6" s="21"/>
      <c r="CYP6" s="21"/>
      <c r="CYQ6" s="21"/>
      <c r="CYR6" s="21"/>
      <c r="CYS6" s="21"/>
      <c r="CYT6" s="21"/>
      <c r="CYU6" s="21"/>
      <c r="CYV6" s="21"/>
      <c r="CYW6" s="21"/>
      <c r="CYX6" s="21"/>
      <c r="CYY6" s="21"/>
      <c r="CYZ6" s="21"/>
      <c r="CZA6" s="21"/>
      <c r="CZB6" s="21"/>
      <c r="CZC6" s="21"/>
      <c r="CZD6" s="21"/>
      <c r="CZE6" s="21"/>
      <c r="CZF6" s="21"/>
      <c r="CZG6" s="21"/>
      <c r="CZH6" s="21"/>
      <c r="CZI6" s="21"/>
      <c r="CZJ6" s="21"/>
      <c r="CZK6" s="21"/>
      <c r="CZL6" s="21"/>
      <c r="CZM6" s="21"/>
      <c r="CZN6" s="21"/>
      <c r="CZO6" s="21"/>
      <c r="CZP6" s="21"/>
      <c r="CZQ6" s="21"/>
      <c r="CZR6" s="21"/>
      <c r="CZS6" s="21"/>
      <c r="CZT6" s="21"/>
      <c r="CZU6" s="21"/>
      <c r="CZV6" s="21"/>
      <c r="CZW6" s="21"/>
      <c r="CZX6" s="21"/>
      <c r="CZY6" s="21"/>
      <c r="CZZ6" s="21"/>
      <c r="DAA6" s="21"/>
      <c r="DAB6" s="21"/>
      <c r="DAC6" s="21"/>
      <c r="DAD6" s="21"/>
      <c r="DAE6" s="21"/>
      <c r="DAF6" s="21"/>
      <c r="DAG6" s="21"/>
      <c r="DAH6" s="21"/>
      <c r="DAI6" s="21"/>
      <c r="DAJ6" s="21"/>
      <c r="DAK6" s="21"/>
      <c r="DAL6" s="21"/>
      <c r="DAM6" s="21"/>
      <c r="DAN6" s="21"/>
      <c r="DAO6" s="21"/>
      <c r="DAP6" s="21"/>
      <c r="DAQ6" s="21"/>
      <c r="DAR6" s="21"/>
      <c r="DAS6" s="21"/>
      <c r="DAT6" s="21"/>
      <c r="DAU6" s="21"/>
      <c r="DAV6" s="21"/>
      <c r="DAW6" s="21"/>
      <c r="DAX6" s="21"/>
      <c r="DAY6" s="21"/>
      <c r="DAZ6" s="21"/>
      <c r="DBA6" s="21"/>
      <c r="DBB6" s="21"/>
      <c r="DBC6" s="21"/>
      <c r="DBD6" s="21"/>
      <c r="DBE6" s="21"/>
      <c r="DBF6" s="21"/>
      <c r="DBG6" s="21"/>
      <c r="DBH6" s="21"/>
      <c r="DBI6" s="21"/>
      <c r="DBJ6" s="21"/>
      <c r="DBK6" s="21"/>
      <c r="DBL6" s="21"/>
      <c r="DBM6" s="21"/>
      <c r="DBN6" s="21"/>
      <c r="DBO6" s="21"/>
      <c r="DBP6" s="21"/>
      <c r="DBQ6" s="21"/>
      <c r="DBR6" s="21"/>
      <c r="DBS6" s="21"/>
      <c r="DBT6" s="21"/>
      <c r="DBU6" s="21"/>
      <c r="DBV6" s="21"/>
      <c r="DBW6" s="21"/>
      <c r="DBX6" s="21"/>
      <c r="DBY6" s="21"/>
      <c r="DBZ6" s="21"/>
      <c r="DCA6" s="21"/>
      <c r="DCB6" s="21"/>
      <c r="DCC6" s="21"/>
      <c r="DCD6" s="21"/>
      <c r="DCE6" s="21"/>
      <c r="DCF6" s="21"/>
      <c r="DCG6" s="21"/>
      <c r="DCH6" s="21"/>
      <c r="DCI6" s="21"/>
      <c r="DCJ6" s="21"/>
      <c r="DCK6" s="21"/>
      <c r="DCL6" s="21"/>
      <c r="DCM6" s="21"/>
      <c r="DCN6" s="21"/>
      <c r="DCO6" s="21"/>
      <c r="DCP6" s="21"/>
      <c r="DCQ6" s="21"/>
      <c r="DCR6" s="21"/>
      <c r="DCS6" s="21"/>
      <c r="DCT6" s="21"/>
      <c r="DCU6" s="21"/>
      <c r="DCV6" s="21"/>
      <c r="DCW6" s="21"/>
      <c r="DCX6" s="21"/>
      <c r="DCY6" s="21"/>
      <c r="DCZ6" s="21"/>
      <c r="DDA6" s="21"/>
      <c r="DDB6" s="21"/>
      <c r="DDC6" s="21"/>
      <c r="DDD6" s="21"/>
      <c r="DDE6" s="21"/>
      <c r="DDF6" s="21"/>
      <c r="DDG6" s="21"/>
      <c r="DDH6" s="21"/>
      <c r="DDI6" s="21"/>
      <c r="DDJ6" s="21"/>
      <c r="DDK6" s="21"/>
      <c r="DDL6" s="21"/>
      <c r="DDM6" s="21"/>
      <c r="DDN6" s="21"/>
      <c r="DDO6" s="21"/>
      <c r="DDP6" s="21"/>
      <c r="DDQ6" s="21"/>
      <c r="DDR6" s="21"/>
      <c r="DDS6" s="21"/>
      <c r="DDT6" s="21"/>
      <c r="DDU6" s="21"/>
      <c r="DDV6" s="21"/>
      <c r="DDW6" s="21"/>
      <c r="DDX6" s="21"/>
      <c r="DDY6" s="21"/>
      <c r="DDZ6" s="21"/>
      <c r="DEA6" s="21"/>
      <c r="DEB6" s="21"/>
      <c r="DEC6" s="21"/>
      <c r="DED6" s="21"/>
      <c r="DEE6" s="21"/>
      <c r="DEF6" s="21"/>
      <c r="DEG6" s="21"/>
      <c r="DEH6" s="21"/>
      <c r="DEI6" s="21"/>
      <c r="DEJ6" s="21"/>
      <c r="DEK6" s="21"/>
      <c r="DEL6" s="21"/>
      <c r="DEM6" s="21"/>
      <c r="DEN6" s="21"/>
      <c r="DEO6" s="21"/>
      <c r="DEP6" s="21"/>
      <c r="DEQ6" s="21"/>
      <c r="DER6" s="21"/>
      <c r="DES6" s="21"/>
      <c r="DET6" s="21"/>
      <c r="DEU6" s="21"/>
      <c r="DEV6" s="21"/>
      <c r="DEW6" s="21"/>
      <c r="DEX6" s="21"/>
      <c r="DEY6" s="21"/>
      <c r="DEZ6" s="21"/>
      <c r="DFA6" s="21"/>
      <c r="DFB6" s="21"/>
      <c r="DFC6" s="21"/>
      <c r="DFD6" s="21"/>
      <c r="DFE6" s="21"/>
      <c r="DFF6" s="21"/>
      <c r="DFG6" s="21"/>
      <c r="DFH6" s="21"/>
      <c r="DFI6" s="21"/>
      <c r="DFJ6" s="21"/>
      <c r="DFK6" s="21"/>
      <c r="DFL6" s="21"/>
      <c r="DFM6" s="21"/>
      <c r="DFN6" s="21"/>
      <c r="DFO6" s="21"/>
      <c r="DFP6" s="21"/>
      <c r="DFQ6" s="21"/>
      <c r="DFR6" s="21"/>
      <c r="DFS6" s="21"/>
      <c r="DFT6" s="21"/>
      <c r="DFU6" s="21"/>
      <c r="DFV6" s="21"/>
      <c r="DFW6" s="21"/>
      <c r="DFX6" s="21"/>
      <c r="DFY6" s="21"/>
      <c r="DFZ6" s="21"/>
      <c r="DGA6" s="21"/>
      <c r="DGB6" s="21"/>
      <c r="DGC6" s="21"/>
      <c r="DGD6" s="21"/>
      <c r="DGE6" s="21"/>
      <c r="DGF6" s="21"/>
      <c r="DGG6" s="21"/>
      <c r="DGH6" s="21"/>
      <c r="DGI6" s="21"/>
      <c r="DGJ6" s="21"/>
      <c r="DGK6" s="21"/>
      <c r="DGL6" s="21"/>
      <c r="DGM6" s="21"/>
      <c r="DGN6" s="21"/>
      <c r="DGO6" s="21"/>
      <c r="DGP6" s="21"/>
      <c r="DGQ6" s="21"/>
      <c r="DGR6" s="21"/>
      <c r="DGS6" s="21"/>
      <c r="DGT6" s="21"/>
      <c r="DGU6" s="21"/>
      <c r="DGV6" s="21"/>
      <c r="DGW6" s="21"/>
      <c r="DGX6" s="21"/>
      <c r="DGY6" s="21"/>
      <c r="DGZ6" s="21"/>
      <c r="DHA6" s="21"/>
      <c r="DHB6" s="21"/>
      <c r="DHC6" s="21"/>
      <c r="DHD6" s="21"/>
      <c r="DHE6" s="21"/>
      <c r="DHF6" s="21"/>
      <c r="DHG6" s="21"/>
      <c r="DHH6" s="21"/>
      <c r="DHI6" s="21"/>
      <c r="DHJ6" s="21"/>
      <c r="DHK6" s="21"/>
      <c r="DHL6" s="21"/>
      <c r="DHM6" s="21"/>
      <c r="DHN6" s="21"/>
      <c r="DHO6" s="21"/>
      <c r="DHP6" s="21"/>
      <c r="DHQ6" s="21"/>
      <c r="DHR6" s="21"/>
      <c r="DHS6" s="21"/>
      <c r="DHT6" s="21"/>
      <c r="DHU6" s="21"/>
      <c r="DHV6" s="21"/>
      <c r="DHW6" s="21"/>
      <c r="DHX6" s="21"/>
      <c r="DHY6" s="21"/>
      <c r="DHZ6" s="21"/>
      <c r="DIA6" s="21"/>
      <c r="DIB6" s="21"/>
      <c r="DIC6" s="21"/>
      <c r="DID6" s="21"/>
      <c r="DIE6" s="21"/>
      <c r="DIF6" s="21"/>
      <c r="DIG6" s="21"/>
      <c r="DIH6" s="21"/>
      <c r="DII6" s="21"/>
      <c r="DIJ6" s="21"/>
      <c r="DIK6" s="21"/>
      <c r="DIL6" s="21"/>
      <c r="DIM6" s="21"/>
      <c r="DIN6" s="21"/>
      <c r="DIO6" s="21"/>
      <c r="DIP6" s="21"/>
      <c r="DIQ6" s="21"/>
      <c r="DIR6" s="21"/>
      <c r="DIS6" s="21"/>
      <c r="DIT6" s="21"/>
      <c r="DIU6" s="21"/>
      <c r="DIV6" s="21"/>
      <c r="DIW6" s="21"/>
      <c r="DIX6" s="21"/>
      <c r="DIY6" s="21"/>
      <c r="DIZ6" s="21"/>
      <c r="DJA6" s="21"/>
      <c r="DJB6" s="21"/>
      <c r="DJC6" s="21"/>
      <c r="DJD6" s="21"/>
      <c r="DJE6" s="21"/>
      <c r="DJF6" s="21"/>
      <c r="DJG6" s="21"/>
      <c r="DJH6" s="21"/>
      <c r="DJI6" s="21"/>
      <c r="DJJ6" s="21"/>
      <c r="DJK6" s="21"/>
      <c r="DJL6" s="21"/>
      <c r="DJM6" s="21"/>
      <c r="DJN6" s="21"/>
      <c r="DJO6" s="21"/>
      <c r="DJP6" s="21"/>
      <c r="DJQ6" s="21"/>
      <c r="DJR6" s="21"/>
      <c r="DJS6" s="21"/>
      <c r="DJT6" s="21"/>
      <c r="DJU6" s="21"/>
      <c r="DJV6" s="21"/>
      <c r="DJW6" s="21"/>
      <c r="DJX6" s="21"/>
      <c r="DJY6" s="21"/>
      <c r="DJZ6" s="21"/>
      <c r="DKA6" s="21"/>
      <c r="DKB6" s="21"/>
      <c r="DKC6" s="21"/>
      <c r="DKD6" s="21"/>
      <c r="DKE6" s="21"/>
      <c r="DKF6" s="21"/>
      <c r="DKG6" s="21"/>
      <c r="DKH6" s="21"/>
      <c r="DKI6" s="21"/>
      <c r="DKJ6" s="21"/>
      <c r="DKK6" s="21"/>
      <c r="DKL6" s="21"/>
      <c r="DKM6" s="21"/>
      <c r="DKN6" s="21"/>
      <c r="DKO6" s="21"/>
      <c r="DKP6" s="21"/>
      <c r="DKQ6" s="21"/>
      <c r="DKR6" s="21"/>
      <c r="DKS6" s="21"/>
      <c r="DKT6" s="21"/>
      <c r="DKU6" s="21"/>
      <c r="DKV6" s="21"/>
      <c r="DKW6" s="21"/>
      <c r="DKX6" s="21"/>
      <c r="DKY6" s="21"/>
      <c r="DKZ6" s="21"/>
      <c r="DLA6" s="21"/>
      <c r="DLB6" s="21"/>
      <c r="DLC6" s="21"/>
      <c r="DLD6" s="21"/>
      <c r="DLE6" s="21"/>
      <c r="DLF6" s="21"/>
      <c r="DLG6" s="21"/>
      <c r="DLH6" s="21"/>
      <c r="DLI6" s="21"/>
      <c r="DLJ6" s="21"/>
      <c r="DLK6" s="21"/>
      <c r="DLL6" s="21"/>
      <c r="DLM6" s="21"/>
      <c r="DLN6" s="21"/>
      <c r="DLO6" s="21"/>
      <c r="DLP6" s="21"/>
      <c r="DLQ6" s="21"/>
      <c r="DLR6" s="21"/>
      <c r="DLS6" s="21"/>
      <c r="DLT6" s="21"/>
      <c r="DLU6" s="21"/>
      <c r="DLV6" s="21"/>
      <c r="DLW6" s="21"/>
      <c r="DLX6" s="21"/>
      <c r="DLY6" s="21"/>
      <c r="DLZ6" s="21"/>
      <c r="DMA6" s="21"/>
      <c r="DMB6" s="21"/>
      <c r="DMC6" s="21"/>
      <c r="DMD6" s="21"/>
      <c r="DME6" s="21"/>
      <c r="DMF6" s="21"/>
      <c r="DMG6" s="21"/>
      <c r="DMH6" s="21"/>
      <c r="DMI6" s="21"/>
      <c r="DMJ6" s="21"/>
      <c r="DMK6" s="21"/>
      <c r="DML6" s="21"/>
      <c r="DMM6" s="21"/>
      <c r="DMN6" s="21"/>
      <c r="DMO6" s="21"/>
      <c r="DMP6" s="21"/>
      <c r="DMQ6" s="21"/>
      <c r="DMR6" s="21"/>
      <c r="DMS6" s="21"/>
      <c r="DMT6" s="21"/>
      <c r="DMU6" s="21"/>
      <c r="DMV6" s="21"/>
      <c r="DMW6" s="21"/>
      <c r="DMX6" s="21"/>
      <c r="DMY6" s="21"/>
      <c r="DMZ6" s="21"/>
      <c r="DNA6" s="21"/>
      <c r="DNB6" s="21"/>
      <c r="DNC6" s="21"/>
      <c r="DND6" s="21"/>
      <c r="DNE6" s="21"/>
      <c r="DNF6" s="21"/>
      <c r="DNG6" s="21"/>
      <c r="DNH6" s="21"/>
      <c r="DNI6" s="21"/>
      <c r="DNJ6" s="21"/>
      <c r="DNK6" s="21"/>
      <c r="DNL6" s="21"/>
      <c r="DNM6" s="21"/>
      <c r="DNN6" s="21"/>
      <c r="DNO6" s="21"/>
      <c r="DNP6" s="21"/>
      <c r="DNQ6" s="21"/>
      <c r="DNR6" s="21"/>
      <c r="DNS6" s="21"/>
      <c r="DNT6" s="21"/>
      <c r="DNU6" s="21"/>
      <c r="DNV6" s="21"/>
      <c r="DNW6" s="21"/>
      <c r="DNX6" s="21"/>
      <c r="DNY6" s="21"/>
      <c r="DNZ6" s="21"/>
      <c r="DOA6" s="21"/>
      <c r="DOB6" s="21"/>
      <c r="DOC6" s="21"/>
      <c r="DOD6" s="21"/>
      <c r="DOE6" s="21"/>
      <c r="DOF6" s="21"/>
      <c r="DOG6" s="21"/>
      <c r="DOH6" s="21"/>
      <c r="DOI6" s="21"/>
      <c r="DOJ6" s="21"/>
      <c r="DOK6" s="21"/>
      <c r="DOL6" s="21"/>
      <c r="DOM6" s="21"/>
      <c r="DON6" s="21"/>
      <c r="DOO6" s="21"/>
      <c r="DOP6" s="21"/>
      <c r="DOQ6" s="21"/>
      <c r="DOR6" s="21"/>
      <c r="DOS6" s="21"/>
      <c r="DOT6" s="21"/>
      <c r="DOU6" s="21"/>
      <c r="DOV6" s="21"/>
      <c r="DOW6" s="21"/>
      <c r="DOX6" s="21"/>
      <c r="DOY6" s="21"/>
      <c r="DOZ6" s="21"/>
      <c r="DPA6" s="21"/>
      <c r="DPB6" s="21"/>
      <c r="DPC6" s="21"/>
      <c r="DPD6" s="21"/>
      <c r="DPE6" s="21"/>
      <c r="DPF6" s="21"/>
      <c r="DPG6" s="21"/>
      <c r="DPH6" s="21"/>
      <c r="DPI6" s="21"/>
      <c r="DPJ6" s="21"/>
      <c r="DPK6" s="21"/>
      <c r="DPL6" s="21"/>
      <c r="DPM6" s="21"/>
      <c r="DPN6" s="21"/>
      <c r="DPO6" s="21"/>
      <c r="DPP6" s="21"/>
      <c r="DPQ6" s="21"/>
      <c r="DPR6" s="21"/>
      <c r="DPS6" s="21"/>
      <c r="DPT6" s="21"/>
      <c r="DPU6" s="21"/>
      <c r="DPV6" s="21"/>
      <c r="DPW6" s="21"/>
      <c r="DPX6" s="21"/>
      <c r="DPY6" s="21"/>
      <c r="DPZ6" s="21"/>
      <c r="DQA6" s="21"/>
      <c r="DQB6" s="21"/>
      <c r="DQC6" s="21"/>
      <c r="DQD6" s="21"/>
      <c r="DQE6" s="21"/>
      <c r="DQF6" s="21"/>
      <c r="DQG6" s="21"/>
      <c r="DQH6" s="21"/>
      <c r="DQI6" s="21"/>
      <c r="DQJ6" s="21"/>
      <c r="DQK6" s="21"/>
      <c r="DQL6" s="21"/>
      <c r="DQM6" s="21"/>
      <c r="DQN6" s="21"/>
      <c r="DQO6" s="21"/>
      <c r="DQP6" s="21"/>
      <c r="DQQ6" s="21"/>
      <c r="DQR6" s="21"/>
      <c r="DQS6" s="21"/>
      <c r="DQT6" s="21"/>
      <c r="DQU6" s="21"/>
      <c r="DQV6" s="21"/>
      <c r="DQW6" s="21"/>
      <c r="DQX6" s="21"/>
      <c r="DQY6" s="21"/>
      <c r="DQZ6" s="21"/>
      <c r="DRA6" s="21"/>
      <c r="DRB6" s="21"/>
      <c r="DRC6" s="21"/>
      <c r="DRD6" s="21"/>
      <c r="DRE6" s="21"/>
      <c r="DRF6" s="21"/>
      <c r="DRG6" s="21"/>
      <c r="DRH6" s="21"/>
      <c r="DRI6" s="21"/>
      <c r="DRJ6" s="21"/>
      <c r="DRK6" s="21"/>
      <c r="DRL6" s="21"/>
      <c r="DRM6" s="21"/>
      <c r="DRN6" s="21"/>
      <c r="DRO6" s="21"/>
      <c r="DRP6" s="21"/>
      <c r="DRQ6" s="21"/>
      <c r="DRR6" s="21"/>
      <c r="DRS6" s="21"/>
      <c r="DRT6" s="21"/>
      <c r="DRU6" s="21"/>
      <c r="DRV6" s="21"/>
      <c r="DRW6" s="21"/>
      <c r="DRX6" s="21"/>
      <c r="DRY6" s="21"/>
      <c r="DRZ6" s="21"/>
      <c r="DSA6" s="21"/>
      <c r="DSB6" s="21"/>
      <c r="DSC6" s="21"/>
      <c r="DSD6" s="21"/>
      <c r="DSE6" s="21"/>
      <c r="DSF6" s="21"/>
      <c r="DSG6" s="21"/>
      <c r="DSH6" s="21"/>
      <c r="DSI6" s="21"/>
      <c r="DSJ6" s="21"/>
      <c r="DSK6" s="21"/>
      <c r="DSL6" s="21"/>
      <c r="DSM6" s="21"/>
      <c r="DSN6" s="21"/>
      <c r="DSO6" s="21"/>
      <c r="DSP6" s="21"/>
      <c r="DSQ6" s="21"/>
      <c r="DSR6" s="21"/>
      <c r="DSS6" s="21"/>
      <c r="DST6" s="21"/>
      <c r="DSU6" s="21"/>
      <c r="DSV6" s="21"/>
      <c r="DSW6" s="21"/>
      <c r="DSX6" s="21"/>
      <c r="DSY6" s="21"/>
      <c r="DSZ6" s="21"/>
      <c r="DTA6" s="21"/>
      <c r="DTB6" s="21"/>
      <c r="DTC6" s="21"/>
      <c r="DTD6" s="21"/>
      <c r="DTE6" s="21"/>
      <c r="DTF6" s="21"/>
      <c r="DTG6" s="21"/>
      <c r="DTH6" s="21"/>
      <c r="DTI6" s="21"/>
      <c r="DTJ6" s="21"/>
      <c r="DTK6" s="21"/>
      <c r="DTL6" s="21"/>
      <c r="DTM6" s="21"/>
      <c r="DTN6" s="21"/>
      <c r="DTO6" s="21"/>
      <c r="DTP6" s="21"/>
      <c r="DTQ6" s="21"/>
      <c r="DTR6" s="21"/>
      <c r="DTS6" s="21"/>
      <c r="DTT6" s="21"/>
      <c r="DTU6" s="21"/>
      <c r="DTV6" s="21"/>
      <c r="DTW6" s="21"/>
      <c r="DTX6" s="21"/>
      <c r="DTY6" s="21"/>
      <c r="DTZ6" s="21"/>
      <c r="DUA6" s="21"/>
      <c r="DUB6" s="21"/>
      <c r="DUC6" s="21"/>
      <c r="DUD6" s="21"/>
      <c r="DUE6" s="21"/>
      <c r="DUF6" s="21"/>
      <c r="DUG6" s="21"/>
      <c r="DUH6" s="21"/>
      <c r="DUI6" s="21"/>
      <c r="DUJ6" s="21"/>
      <c r="DUK6" s="21"/>
      <c r="DUL6" s="21"/>
      <c r="DUM6" s="21"/>
      <c r="DUN6" s="21"/>
      <c r="DUO6" s="21"/>
      <c r="DUP6" s="21"/>
      <c r="DUQ6" s="21"/>
      <c r="DUR6" s="21"/>
      <c r="DUS6" s="21"/>
      <c r="DUT6" s="21"/>
      <c r="DUU6" s="21"/>
      <c r="DUV6" s="21"/>
      <c r="DUW6" s="21"/>
      <c r="DUX6" s="21"/>
      <c r="DUY6" s="21"/>
      <c r="DUZ6" s="21"/>
      <c r="DVA6" s="21"/>
      <c r="DVB6" s="21"/>
      <c r="DVC6" s="21"/>
      <c r="DVD6" s="21"/>
      <c r="DVE6" s="21"/>
      <c r="DVF6" s="21"/>
      <c r="DVG6" s="21"/>
      <c r="DVH6" s="21"/>
      <c r="DVI6" s="21"/>
      <c r="DVJ6" s="21"/>
      <c r="DVK6" s="21"/>
      <c r="DVL6" s="21"/>
      <c r="DVM6" s="21"/>
      <c r="DVN6" s="21"/>
      <c r="DVO6" s="21"/>
      <c r="DVP6" s="21"/>
      <c r="DVQ6" s="21"/>
      <c r="DVR6" s="21"/>
      <c r="DVS6" s="21"/>
      <c r="DVT6" s="21"/>
      <c r="DVU6" s="21"/>
      <c r="DVV6" s="21"/>
      <c r="DVW6" s="21"/>
      <c r="DVX6" s="21"/>
      <c r="DVY6" s="21"/>
      <c r="DVZ6" s="21"/>
      <c r="DWA6" s="21"/>
      <c r="DWB6" s="21"/>
      <c r="DWC6" s="21"/>
      <c r="DWD6" s="21"/>
      <c r="DWE6" s="21"/>
      <c r="DWF6" s="21"/>
      <c r="DWG6" s="21"/>
      <c r="DWH6" s="21"/>
      <c r="DWI6" s="21"/>
      <c r="DWJ6" s="21"/>
      <c r="DWK6" s="21"/>
      <c r="DWL6" s="21"/>
      <c r="DWM6" s="21"/>
      <c r="DWN6" s="21"/>
      <c r="DWO6" s="21"/>
      <c r="DWP6" s="21"/>
      <c r="DWQ6" s="21"/>
      <c r="DWR6" s="21"/>
      <c r="DWS6" s="21"/>
      <c r="DWT6" s="21"/>
      <c r="DWU6" s="21"/>
      <c r="DWV6" s="21"/>
      <c r="DWW6" s="21"/>
      <c r="DWX6" s="21"/>
      <c r="DWY6" s="21"/>
      <c r="DWZ6" s="21"/>
      <c r="DXA6" s="21"/>
      <c r="DXB6" s="21"/>
      <c r="DXC6" s="21"/>
      <c r="DXD6" s="21"/>
      <c r="DXE6" s="21"/>
      <c r="DXF6" s="21"/>
      <c r="DXG6" s="21"/>
      <c r="DXH6" s="21"/>
      <c r="DXI6" s="21"/>
      <c r="DXJ6" s="21"/>
      <c r="DXK6" s="21"/>
      <c r="DXL6" s="21"/>
      <c r="DXM6" s="21"/>
      <c r="DXN6" s="21"/>
      <c r="DXO6" s="21"/>
      <c r="DXP6" s="21"/>
      <c r="DXQ6" s="21"/>
      <c r="DXR6" s="21"/>
      <c r="DXS6" s="21"/>
      <c r="DXT6" s="21"/>
      <c r="DXU6" s="21"/>
      <c r="DXV6" s="21"/>
      <c r="DXW6" s="21"/>
      <c r="DXX6" s="21"/>
      <c r="DXY6" s="21"/>
      <c r="DXZ6" s="21"/>
      <c r="DYA6" s="21"/>
      <c r="DYB6" s="21"/>
      <c r="DYC6" s="21"/>
      <c r="DYD6" s="21"/>
      <c r="DYE6" s="21"/>
      <c r="DYF6" s="21"/>
      <c r="DYG6" s="21"/>
      <c r="DYH6" s="21"/>
      <c r="DYI6" s="21"/>
      <c r="DYJ6" s="21"/>
      <c r="DYK6" s="21"/>
      <c r="DYL6" s="21"/>
      <c r="DYM6" s="21"/>
      <c r="DYN6" s="21"/>
      <c r="DYO6" s="21"/>
      <c r="DYP6" s="21"/>
      <c r="DYQ6" s="21"/>
      <c r="DYR6" s="21"/>
      <c r="DYS6" s="21"/>
      <c r="DYT6" s="21"/>
      <c r="DYU6" s="21"/>
      <c r="DYV6" s="21"/>
      <c r="DYW6" s="21"/>
      <c r="DYX6" s="21"/>
      <c r="DYY6" s="21"/>
      <c r="DYZ6" s="21"/>
      <c r="DZA6" s="21"/>
      <c r="DZB6" s="21"/>
      <c r="DZC6" s="21"/>
      <c r="DZD6" s="21"/>
      <c r="DZE6" s="21"/>
      <c r="DZF6" s="21"/>
      <c r="DZG6" s="21"/>
      <c r="DZH6" s="21"/>
      <c r="DZI6" s="21"/>
      <c r="DZJ6" s="21"/>
      <c r="DZK6" s="21"/>
      <c r="DZL6" s="21"/>
      <c r="DZM6" s="21"/>
      <c r="DZN6" s="21"/>
      <c r="DZO6" s="21"/>
      <c r="DZP6" s="21"/>
      <c r="DZQ6" s="21"/>
      <c r="DZR6" s="21"/>
      <c r="DZS6" s="21"/>
      <c r="DZT6" s="21"/>
      <c r="DZU6" s="21"/>
      <c r="DZV6" s="21"/>
      <c r="DZW6" s="21"/>
      <c r="DZX6" s="21"/>
      <c r="DZY6" s="21"/>
      <c r="DZZ6" s="21"/>
      <c r="EAA6" s="21"/>
      <c r="EAB6" s="21"/>
      <c r="EAC6" s="21"/>
      <c r="EAD6" s="21"/>
      <c r="EAE6" s="21"/>
      <c r="EAF6" s="21"/>
      <c r="EAG6" s="21"/>
      <c r="EAH6" s="21"/>
      <c r="EAI6" s="21"/>
      <c r="EAJ6" s="21"/>
      <c r="EAK6" s="21"/>
      <c r="EAL6" s="21"/>
      <c r="EAM6" s="21"/>
      <c r="EAN6" s="21"/>
      <c r="EAO6" s="21"/>
      <c r="EAP6" s="21"/>
      <c r="EAQ6" s="21"/>
      <c r="EAR6" s="21"/>
      <c r="EAS6" s="21"/>
      <c r="EAT6" s="21"/>
      <c r="EAU6" s="21"/>
      <c r="EAV6" s="21"/>
      <c r="EAW6" s="21"/>
      <c r="EAX6" s="21"/>
      <c r="EAY6" s="21"/>
      <c r="EAZ6" s="21"/>
      <c r="EBA6" s="21"/>
      <c r="EBB6" s="21"/>
      <c r="EBC6" s="21"/>
      <c r="EBD6" s="21"/>
      <c r="EBE6" s="21"/>
      <c r="EBF6" s="21"/>
      <c r="EBG6" s="21"/>
      <c r="EBH6" s="21"/>
      <c r="EBI6" s="21"/>
      <c r="EBJ6" s="21"/>
      <c r="EBK6" s="21"/>
      <c r="EBL6" s="21"/>
      <c r="EBM6" s="21"/>
      <c r="EBN6" s="21"/>
      <c r="EBO6" s="21"/>
      <c r="EBP6" s="21"/>
      <c r="EBQ6" s="21"/>
      <c r="EBR6" s="21"/>
      <c r="EBS6" s="21"/>
      <c r="EBT6" s="21"/>
      <c r="EBU6" s="21"/>
      <c r="EBV6" s="21"/>
      <c r="EBW6" s="21"/>
      <c r="EBX6" s="21"/>
      <c r="EBY6" s="21"/>
      <c r="EBZ6" s="21"/>
      <c r="ECA6" s="21"/>
      <c r="ECB6" s="21"/>
      <c r="ECC6" s="21"/>
      <c r="ECD6" s="21"/>
      <c r="ECE6" s="21"/>
      <c r="ECF6" s="21"/>
      <c r="ECG6" s="21"/>
      <c r="ECH6" s="21"/>
      <c r="ECI6" s="21"/>
      <c r="ECJ6" s="21"/>
      <c r="ECK6" s="21"/>
      <c r="ECL6" s="21"/>
      <c r="ECM6" s="21"/>
      <c r="ECN6" s="21"/>
      <c r="ECO6" s="21"/>
      <c r="ECP6" s="21"/>
      <c r="ECQ6" s="21"/>
      <c r="ECR6" s="21"/>
      <c r="ECS6" s="21"/>
      <c r="ECT6" s="21"/>
      <c r="ECU6" s="21"/>
      <c r="ECV6" s="21"/>
      <c r="ECW6" s="21"/>
      <c r="ECX6" s="21"/>
      <c r="ECY6" s="21"/>
      <c r="ECZ6" s="21"/>
      <c r="EDA6" s="21"/>
      <c r="EDB6" s="21"/>
      <c r="EDC6" s="21"/>
      <c r="EDD6" s="21"/>
      <c r="EDE6" s="21"/>
      <c r="EDF6" s="21"/>
      <c r="EDG6" s="21"/>
      <c r="EDH6" s="21"/>
      <c r="EDI6" s="21"/>
      <c r="EDJ6" s="21"/>
      <c r="EDK6" s="21"/>
      <c r="EDL6" s="21"/>
      <c r="EDM6" s="21"/>
      <c r="EDN6" s="21"/>
      <c r="EDO6" s="21"/>
      <c r="EDP6" s="21"/>
      <c r="EDQ6" s="21"/>
      <c r="EDR6" s="21"/>
      <c r="EDS6" s="21"/>
      <c r="EDT6" s="21"/>
      <c r="EDU6" s="21"/>
      <c r="EDV6" s="21"/>
      <c r="EDW6" s="21"/>
      <c r="EDX6" s="21"/>
      <c r="EDY6" s="21"/>
      <c r="EDZ6" s="21"/>
      <c r="EEA6" s="21"/>
      <c r="EEB6" s="21"/>
      <c r="EEC6" s="21"/>
      <c r="EED6" s="21"/>
      <c r="EEE6" s="21"/>
      <c r="EEF6" s="21"/>
      <c r="EEG6" s="21"/>
      <c r="EEH6" s="21"/>
      <c r="EEI6" s="21"/>
      <c r="EEJ6" s="21"/>
      <c r="EEK6" s="21"/>
      <c r="EEL6" s="21"/>
      <c r="EEM6" s="21"/>
      <c r="EEN6" s="21"/>
      <c r="EEO6" s="21"/>
      <c r="EEP6" s="21"/>
      <c r="EEQ6" s="21"/>
      <c r="EER6" s="21"/>
      <c r="EES6" s="21"/>
      <c r="EET6" s="21"/>
      <c r="EEU6" s="21"/>
      <c r="EEV6" s="21"/>
      <c r="EEW6" s="21"/>
      <c r="EEX6" s="21"/>
      <c r="EEY6" s="21"/>
      <c r="EEZ6" s="21"/>
      <c r="EFA6" s="21"/>
      <c r="EFB6" s="21"/>
      <c r="EFC6" s="21"/>
      <c r="EFD6" s="21"/>
      <c r="EFE6" s="21"/>
      <c r="EFF6" s="21"/>
      <c r="EFG6" s="21"/>
      <c r="EFH6" s="21"/>
      <c r="EFI6" s="21"/>
      <c r="EFJ6" s="21"/>
      <c r="EFK6" s="21"/>
      <c r="EFL6" s="21"/>
      <c r="EFM6" s="21"/>
      <c r="EFN6" s="21"/>
      <c r="EFO6" s="21"/>
      <c r="EFP6" s="21"/>
      <c r="EFQ6" s="21"/>
      <c r="EFR6" s="21"/>
      <c r="EFS6" s="21"/>
      <c r="EFT6" s="21"/>
      <c r="EFU6" s="21"/>
      <c r="EFV6" s="21"/>
      <c r="EFW6" s="21"/>
      <c r="EFX6" s="21"/>
      <c r="EFY6" s="21"/>
      <c r="EFZ6" s="21"/>
      <c r="EGA6" s="21"/>
      <c r="EGB6" s="21"/>
      <c r="EGC6" s="21"/>
      <c r="EGD6" s="21"/>
      <c r="EGE6" s="21"/>
      <c r="EGF6" s="21"/>
      <c r="EGG6" s="21"/>
      <c r="EGH6" s="21"/>
      <c r="EGI6" s="21"/>
      <c r="EGJ6" s="21"/>
      <c r="EGK6" s="21"/>
      <c r="EGL6" s="21"/>
      <c r="EGM6" s="21"/>
      <c r="EGN6" s="21"/>
      <c r="EGO6" s="21"/>
      <c r="EGP6" s="21"/>
      <c r="EGQ6" s="21"/>
      <c r="EGR6" s="21"/>
      <c r="EGS6" s="21"/>
      <c r="EGT6" s="21"/>
      <c r="EGU6" s="21"/>
      <c r="EGV6" s="21"/>
      <c r="EGW6" s="21"/>
      <c r="EGX6" s="21"/>
      <c r="EGY6" s="21"/>
      <c r="EGZ6" s="21"/>
      <c r="EHA6" s="21"/>
      <c r="EHB6" s="21"/>
      <c r="EHC6" s="21"/>
      <c r="EHD6" s="21"/>
      <c r="EHE6" s="21"/>
      <c r="EHF6" s="21"/>
      <c r="EHG6" s="21"/>
      <c r="EHH6" s="21"/>
      <c r="EHI6" s="21"/>
      <c r="EHJ6" s="21"/>
      <c r="EHK6" s="21"/>
      <c r="EHL6" s="21"/>
      <c r="EHM6" s="21"/>
      <c r="EHN6" s="21"/>
      <c r="EHO6" s="21"/>
      <c r="EHP6" s="21"/>
      <c r="EHQ6" s="21"/>
      <c r="EHR6" s="21"/>
      <c r="EHS6" s="21"/>
      <c r="EHT6" s="21"/>
      <c r="EHU6" s="21"/>
      <c r="EHV6" s="21"/>
      <c r="EHW6" s="21"/>
      <c r="EHX6" s="21"/>
      <c r="EHY6" s="21"/>
      <c r="EHZ6" s="21"/>
      <c r="EIA6" s="21"/>
      <c r="EIB6" s="21"/>
      <c r="EIC6" s="21"/>
      <c r="EID6" s="21"/>
      <c r="EIE6" s="21"/>
      <c r="EIF6" s="21"/>
      <c r="EIG6" s="21"/>
      <c r="EIH6" s="21"/>
      <c r="EII6" s="21"/>
      <c r="EIJ6" s="21"/>
      <c r="EIK6" s="21"/>
      <c r="EIL6" s="21"/>
      <c r="EIM6" s="21"/>
      <c r="EIN6" s="21"/>
      <c r="EIO6" s="21"/>
      <c r="EIP6" s="21"/>
      <c r="EIQ6" s="21"/>
      <c r="EIR6" s="21"/>
      <c r="EIS6" s="21"/>
      <c r="EIT6" s="21"/>
      <c r="EIU6" s="21"/>
      <c r="EIV6" s="21"/>
      <c r="EIW6" s="21"/>
      <c r="EIX6" s="21"/>
      <c r="EIY6" s="21"/>
      <c r="EIZ6" s="21"/>
      <c r="EJA6" s="21"/>
      <c r="EJB6" s="21"/>
      <c r="EJC6" s="21"/>
      <c r="EJD6" s="21"/>
      <c r="EJE6" s="21"/>
      <c r="EJF6" s="21"/>
      <c r="EJG6" s="21"/>
      <c r="EJH6" s="21"/>
      <c r="EJI6" s="21"/>
      <c r="EJJ6" s="21"/>
      <c r="EJK6" s="21"/>
      <c r="EJL6" s="21"/>
      <c r="EJM6" s="21"/>
      <c r="EJN6" s="21"/>
      <c r="EJO6" s="21"/>
      <c r="EJP6" s="21"/>
      <c r="EJQ6" s="21"/>
      <c r="EJR6" s="21"/>
      <c r="EJS6" s="21"/>
      <c r="EJT6" s="21"/>
      <c r="EJU6" s="21"/>
      <c r="EJV6" s="21"/>
      <c r="EJW6" s="21"/>
      <c r="EJX6" s="21"/>
      <c r="EJY6" s="21"/>
      <c r="EJZ6" s="21"/>
      <c r="EKA6" s="21"/>
      <c r="EKB6" s="21"/>
      <c r="EKC6" s="21"/>
      <c r="EKD6" s="21"/>
      <c r="EKE6" s="21"/>
      <c r="EKF6" s="21"/>
      <c r="EKG6" s="21"/>
      <c r="EKH6" s="21"/>
      <c r="EKI6" s="21"/>
      <c r="EKJ6" s="21"/>
      <c r="EKK6" s="21"/>
      <c r="EKL6" s="21"/>
      <c r="EKM6" s="21"/>
      <c r="EKN6" s="21"/>
      <c r="EKO6" s="21"/>
      <c r="EKP6" s="21"/>
      <c r="EKQ6" s="21"/>
      <c r="EKR6" s="21"/>
      <c r="EKS6" s="21"/>
      <c r="EKT6" s="21"/>
      <c r="EKU6" s="21"/>
      <c r="EKV6" s="21"/>
      <c r="EKW6" s="21"/>
      <c r="EKX6" s="21"/>
      <c r="EKY6" s="21"/>
      <c r="EKZ6" s="21"/>
      <c r="ELA6" s="21"/>
      <c r="ELB6" s="21"/>
      <c r="ELC6" s="21"/>
      <c r="ELD6" s="21"/>
      <c r="ELE6" s="21"/>
      <c r="ELF6" s="21"/>
      <c r="ELG6" s="21"/>
      <c r="ELH6" s="21"/>
      <c r="ELI6" s="21"/>
      <c r="ELJ6" s="21"/>
      <c r="ELK6" s="21"/>
      <c r="ELL6" s="21"/>
      <c r="ELM6" s="21"/>
      <c r="ELN6" s="21"/>
      <c r="ELO6" s="21"/>
      <c r="ELP6" s="21"/>
      <c r="ELQ6" s="21"/>
      <c r="ELR6" s="21"/>
      <c r="ELS6" s="21"/>
      <c r="ELT6" s="21"/>
      <c r="ELU6" s="21"/>
      <c r="ELV6" s="21"/>
      <c r="ELW6" s="21"/>
      <c r="ELX6" s="21"/>
      <c r="ELY6" s="21"/>
      <c r="ELZ6" s="21"/>
      <c r="EMA6" s="21"/>
      <c r="EMB6" s="21"/>
      <c r="EMC6" s="21"/>
      <c r="EMD6" s="21"/>
      <c r="EME6" s="21"/>
      <c r="EMF6" s="21"/>
      <c r="EMG6" s="21"/>
      <c r="EMH6" s="21"/>
      <c r="EMI6" s="21"/>
      <c r="EMJ6" s="21"/>
      <c r="EMK6" s="21"/>
      <c r="EML6" s="21"/>
      <c r="EMM6" s="21"/>
      <c r="EMN6" s="21"/>
      <c r="EMO6" s="21"/>
      <c r="EMP6" s="21"/>
      <c r="EMQ6" s="21"/>
      <c r="EMR6" s="21"/>
      <c r="EMS6" s="21"/>
      <c r="EMT6" s="21"/>
      <c r="EMU6" s="21"/>
      <c r="EMV6" s="21"/>
      <c r="EMW6" s="21"/>
      <c r="EMX6" s="21"/>
      <c r="EMY6" s="21"/>
      <c r="EMZ6" s="21"/>
      <c r="ENA6" s="21"/>
      <c r="ENB6" s="21"/>
      <c r="ENC6" s="21"/>
      <c r="END6" s="21"/>
      <c r="ENE6" s="21"/>
      <c r="ENF6" s="21"/>
      <c r="ENG6" s="21"/>
      <c r="ENH6" s="21"/>
      <c r="ENI6" s="21"/>
      <c r="ENJ6" s="21"/>
      <c r="ENK6" s="21"/>
      <c r="ENL6" s="21"/>
      <c r="ENM6" s="21"/>
      <c r="ENN6" s="21"/>
      <c r="ENO6" s="21"/>
      <c r="ENP6" s="21"/>
      <c r="ENQ6" s="21"/>
      <c r="ENR6" s="21"/>
      <c r="ENS6" s="21"/>
      <c r="ENT6" s="21"/>
      <c r="ENU6" s="21"/>
      <c r="ENV6" s="21"/>
      <c r="ENW6" s="21"/>
      <c r="ENX6" s="21"/>
      <c r="ENY6" s="21"/>
      <c r="ENZ6" s="21"/>
      <c r="EOA6" s="21"/>
      <c r="EOB6" s="21"/>
      <c r="EOC6" s="21"/>
      <c r="EOD6" s="21"/>
      <c r="EOE6" s="21"/>
      <c r="EOF6" s="21"/>
      <c r="EOG6" s="21"/>
      <c r="EOH6" s="21"/>
      <c r="EOI6" s="21"/>
      <c r="EOJ6" s="21"/>
      <c r="EOK6" s="21"/>
      <c r="EOL6" s="21"/>
      <c r="EOM6" s="21"/>
      <c r="EON6" s="21"/>
      <c r="EOO6" s="21"/>
      <c r="EOP6" s="21"/>
      <c r="EOQ6" s="21"/>
      <c r="EOR6" s="21"/>
      <c r="EOS6" s="21"/>
      <c r="EOT6" s="21"/>
      <c r="EOU6" s="21"/>
      <c r="EOV6" s="21"/>
      <c r="EOW6" s="21"/>
      <c r="EOX6" s="21"/>
      <c r="EOY6" s="21"/>
      <c r="EOZ6" s="21"/>
      <c r="EPA6" s="21"/>
      <c r="EPB6" s="21"/>
      <c r="EPC6" s="21"/>
      <c r="EPD6" s="21"/>
      <c r="EPE6" s="21"/>
      <c r="EPF6" s="21"/>
      <c r="EPG6" s="21"/>
      <c r="EPH6" s="21"/>
      <c r="EPI6" s="21"/>
      <c r="EPJ6" s="21"/>
      <c r="EPK6" s="21"/>
      <c r="EPL6" s="21"/>
      <c r="EPM6" s="21"/>
      <c r="EPN6" s="21"/>
      <c r="EPO6" s="21"/>
      <c r="EPP6" s="21"/>
      <c r="EPQ6" s="21"/>
      <c r="EPR6" s="21"/>
      <c r="EPS6" s="21"/>
      <c r="EPT6" s="21"/>
      <c r="EPU6" s="21"/>
      <c r="EPV6" s="21"/>
      <c r="EPW6" s="21"/>
      <c r="EPX6" s="21"/>
      <c r="EPY6" s="21"/>
      <c r="EPZ6" s="21"/>
      <c r="EQA6" s="21"/>
      <c r="EQB6" s="21"/>
      <c r="EQC6" s="21"/>
      <c r="EQD6" s="21"/>
      <c r="EQE6" s="21"/>
      <c r="EQF6" s="21"/>
      <c r="EQG6" s="21"/>
      <c r="EQH6" s="21"/>
      <c r="EQI6" s="21"/>
      <c r="EQJ6" s="21"/>
      <c r="EQK6" s="21"/>
      <c r="EQL6" s="21"/>
      <c r="EQM6" s="21"/>
      <c r="EQN6" s="21"/>
      <c r="EQO6" s="21"/>
      <c r="EQP6" s="21"/>
      <c r="EQQ6" s="21"/>
      <c r="EQR6" s="21"/>
      <c r="EQS6" s="21"/>
      <c r="EQT6" s="21"/>
      <c r="EQU6" s="21"/>
      <c r="EQV6" s="21"/>
      <c r="EQW6" s="21"/>
      <c r="EQX6" s="21"/>
      <c r="EQY6" s="21"/>
      <c r="EQZ6" s="21"/>
      <c r="ERA6" s="21"/>
      <c r="ERB6" s="21"/>
      <c r="ERC6" s="21"/>
      <c r="ERD6" s="21"/>
      <c r="ERE6" s="21"/>
      <c r="ERF6" s="21"/>
      <c r="ERG6" s="21"/>
      <c r="ERH6" s="21"/>
      <c r="ERI6" s="21"/>
      <c r="ERJ6" s="21"/>
      <c r="ERK6" s="21"/>
      <c r="ERL6" s="21"/>
      <c r="ERM6" s="21"/>
      <c r="ERN6" s="21"/>
      <c r="ERO6" s="21"/>
      <c r="ERP6" s="21"/>
      <c r="ERQ6" s="21"/>
      <c r="ERR6" s="21"/>
      <c r="ERS6" s="21"/>
      <c r="ERT6" s="21"/>
      <c r="ERU6" s="21"/>
      <c r="ERV6" s="21"/>
      <c r="ERW6" s="21"/>
      <c r="ERX6" s="21"/>
      <c r="ERY6" s="21"/>
      <c r="ERZ6" s="21"/>
      <c r="ESA6" s="21"/>
      <c r="ESB6" s="21"/>
      <c r="ESC6" s="21"/>
      <c r="ESD6" s="21"/>
      <c r="ESE6" s="21"/>
      <c r="ESF6" s="21"/>
      <c r="ESG6" s="21"/>
      <c r="ESH6" s="21"/>
      <c r="ESI6" s="21"/>
      <c r="ESJ6" s="21"/>
      <c r="ESK6" s="21"/>
      <c r="ESL6" s="21"/>
      <c r="ESM6" s="21"/>
      <c r="ESN6" s="21"/>
      <c r="ESO6" s="21"/>
      <c r="ESP6" s="21"/>
      <c r="ESQ6" s="21"/>
      <c r="ESR6" s="21"/>
      <c r="ESS6" s="21"/>
      <c r="EST6" s="21"/>
      <c r="ESU6" s="21"/>
      <c r="ESV6" s="21"/>
      <c r="ESW6" s="21"/>
      <c r="ESX6" s="21"/>
      <c r="ESY6" s="21"/>
      <c r="ESZ6" s="21"/>
      <c r="ETA6" s="21"/>
      <c r="ETB6" s="21"/>
      <c r="ETC6" s="21"/>
      <c r="ETD6" s="21"/>
      <c r="ETE6" s="21"/>
      <c r="ETF6" s="21"/>
      <c r="ETG6" s="21"/>
      <c r="ETH6" s="21"/>
      <c r="ETI6" s="21"/>
      <c r="ETJ6" s="21"/>
      <c r="ETK6" s="21"/>
      <c r="ETL6" s="21"/>
      <c r="ETM6" s="21"/>
      <c r="ETN6" s="21"/>
      <c r="ETO6" s="21"/>
      <c r="ETP6" s="21"/>
      <c r="ETQ6" s="21"/>
      <c r="ETR6" s="21"/>
      <c r="ETS6" s="21"/>
      <c r="ETT6" s="21"/>
      <c r="ETU6" s="21"/>
      <c r="ETV6" s="21"/>
      <c r="ETW6" s="21"/>
      <c r="ETX6" s="21"/>
      <c r="ETY6" s="21"/>
      <c r="ETZ6" s="21"/>
      <c r="EUA6" s="21"/>
      <c r="EUB6" s="21"/>
      <c r="EUC6" s="21"/>
      <c r="EUD6" s="21"/>
      <c r="EUE6" s="21"/>
      <c r="EUF6" s="21"/>
      <c r="EUG6" s="21"/>
      <c r="EUH6" s="21"/>
      <c r="EUI6" s="21"/>
      <c r="EUJ6" s="21"/>
      <c r="EUK6" s="21"/>
      <c r="EUL6" s="21"/>
      <c r="EUM6" s="21"/>
      <c r="EUN6" s="21"/>
      <c r="EUO6" s="21"/>
      <c r="EUP6" s="21"/>
      <c r="EUQ6" s="21"/>
      <c r="EUR6" s="21"/>
      <c r="EUS6" s="21"/>
      <c r="EUT6" s="21"/>
      <c r="EUU6" s="21"/>
      <c r="EUV6" s="21"/>
      <c r="EUW6" s="21"/>
      <c r="EUX6" s="21"/>
      <c r="EUY6" s="21"/>
      <c r="EUZ6" s="21"/>
      <c r="EVA6" s="21"/>
      <c r="EVB6" s="21"/>
      <c r="EVC6" s="21"/>
      <c r="EVD6" s="21"/>
      <c r="EVE6" s="21"/>
      <c r="EVF6" s="21"/>
      <c r="EVG6" s="21"/>
      <c r="EVH6" s="21"/>
      <c r="EVI6" s="21"/>
      <c r="EVJ6" s="21"/>
      <c r="EVK6" s="21"/>
      <c r="EVL6" s="21"/>
      <c r="EVM6" s="21"/>
      <c r="EVN6" s="21"/>
      <c r="EVO6" s="21"/>
      <c r="EVP6" s="21"/>
      <c r="EVQ6" s="21"/>
      <c r="EVR6" s="21"/>
      <c r="EVS6" s="21"/>
      <c r="EVT6" s="21"/>
      <c r="EVU6" s="21"/>
      <c r="EVV6" s="21"/>
      <c r="EVW6" s="21"/>
      <c r="EVX6" s="21"/>
      <c r="EVY6" s="21"/>
      <c r="EVZ6" s="21"/>
      <c r="EWA6" s="21"/>
      <c r="EWB6" s="21"/>
      <c r="EWC6" s="21"/>
      <c r="EWD6" s="21"/>
      <c r="EWE6" s="21"/>
      <c r="EWF6" s="21"/>
      <c r="EWG6" s="21"/>
      <c r="EWH6" s="21"/>
      <c r="EWI6" s="21"/>
      <c r="EWJ6" s="21"/>
      <c r="EWK6" s="21"/>
      <c r="EWL6" s="21"/>
      <c r="EWM6" s="21"/>
      <c r="EWN6" s="21"/>
      <c r="EWO6" s="21"/>
      <c r="EWP6" s="21"/>
      <c r="EWQ6" s="21"/>
      <c r="EWR6" s="21"/>
      <c r="EWS6" s="21"/>
      <c r="EWT6" s="21"/>
      <c r="EWU6" s="21"/>
      <c r="EWV6" s="21"/>
      <c r="EWW6" s="21"/>
      <c r="EWX6" s="21"/>
      <c r="EWY6" s="21"/>
      <c r="EWZ6" s="21"/>
      <c r="EXA6" s="21"/>
      <c r="EXB6" s="21"/>
      <c r="EXC6" s="21"/>
      <c r="EXD6" s="21"/>
      <c r="EXE6" s="21"/>
      <c r="EXF6" s="21"/>
      <c r="EXG6" s="21"/>
      <c r="EXH6" s="21"/>
      <c r="EXI6" s="21"/>
      <c r="EXJ6" s="21"/>
      <c r="EXK6" s="21"/>
      <c r="EXL6" s="21"/>
      <c r="EXM6" s="21"/>
      <c r="EXN6" s="21"/>
      <c r="EXO6" s="21"/>
      <c r="EXP6" s="21"/>
      <c r="EXQ6" s="21"/>
      <c r="EXR6" s="21"/>
      <c r="EXS6" s="21"/>
      <c r="EXT6" s="21"/>
      <c r="EXU6" s="21"/>
      <c r="EXV6" s="21"/>
      <c r="EXW6" s="21"/>
      <c r="EXX6" s="21"/>
      <c r="EXY6" s="21"/>
      <c r="EXZ6" s="21"/>
      <c r="EYA6" s="21"/>
      <c r="EYB6" s="21"/>
      <c r="EYC6" s="21"/>
      <c r="EYD6" s="21"/>
      <c r="EYE6" s="21"/>
      <c r="EYF6" s="21"/>
      <c r="EYG6" s="21"/>
      <c r="EYH6" s="21"/>
      <c r="EYI6" s="21"/>
      <c r="EYJ6" s="21"/>
      <c r="EYK6" s="21"/>
      <c r="EYL6" s="21"/>
      <c r="EYM6" s="21"/>
      <c r="EYN6" s="21"/>
      <c r="EYO6" s="21"/>
      <c r="EYP6" s="21"/>
      <c r="EYQ6" s="21"/>
      <c r="EYR6" s="21"/>
      <c r="EYS6" s="21"/>
      <c r="EYT6" s="21"/>
      <c r="EYU6" s="21"/>
      <c r="EYV6" s="21"/>
      <c r="EYW6" s="21"/>
      <c r="EYX6" s="21"/>
      <c r="EYY6" s="21"/>
      <c r="EYZ6" s="21"/>
      <c r="EZA6" s="21"/>
      <c r="EZB6" s="21"/>
      <c r="EZC6" s="21"/>
      <c r="EZD6" s="21"/>
      <c r="EZE6" s="21"/>
      <c r="EZF6" s="21"/>
      <c r="EZG6" s="21"/>
      <c r="EZH6" s="21"/>
      <c r="EZI6" s="21"/>
      <c r="EZJ6" s="21"/>
      <c r="EZK6" s="21"/>
      <c r="EZL6" s="21"/>
      <c r="EZM6" s="21"/>
      <c r="EZN6" s="21"/>
      <c r="EZO6" s="21"/>
      <c r="EZP6" s="21"/>
      <c r="EZQ6" s="21"/>
      <c r="EZR6" s="21"/>
      <c r="EZS6" s="21"/>
      <c r="EZT6" s="21"/>
      <c r="EZU6" s="21"/>
      <c r="EZV6" s="21"/>
      <c r="EZW6" s="21"/>
      <c r="EZX6" s="21"/>
      <c r="EZY6" s="21"/>
      <c r="EZZ6" s="21"/>
      <c r="FAA6" s="21"/>
      <c r="FAB6" s="21"/>
      <c r="FAC6" s="21"/>
      <c r="FAD6" s="21"/>
      <c r="FAE6" s="21"/>
      <c r="FAF6" s="21"/>
      <c r="FAG6" s="21"/>
      <c r="FAH6" s="21"/>
      <c r="FAI6" s="21"/>
      <c r="FAJ6" s="21"/>
      <c r="FAK6" s="21"/>
      <c r="FAL6" s="21"/>
      <c r="FAM6" s="21"/>
      <c r="FAN6" s="21"/>
      <c r="FAO6" s="21"/>
      <c r="FAP6" s="21"/>
      <c r="FAQ6" s="21"/>
      <c r="FAR6" s="21"/>
      <c r="FAS6" s="21"/>
      <c r="FAT6" s="21"/>
      <c r="FAU6" s="21"/>
      <c r="FAV6" s="21"/>
      <c r="FAW6" s="21"/>
      <c r="FAX6" s="21"/>
      <c r="FAY6" s="21"/>
      <c r="FAZ6" s="21"/>
      <c r="FBA6" s="21"/>
      <c r="FBB6" s="21"/>
      <c r="FBC6" s="21"/>
      <c r="FBD6" s="21"/>
      <c r="FBE6" s="21"/>
      <c r="FBF6" s="21"/>
      <c r="FBG6" s="21"/>
      <c r="FBH6" s="21"/>
      <c r="FBI6" s="21"/>
      <c r="FBJ6" s="21"/>
      <c r="FBK6" s="21"/>
      <c r="FBL6" s="21"/>
      <c r="FBM6" s="21"/>
      <c r="FBN6" s="21"/>
      <c r="FBO6" s="21"/>
      <c r="FBP6" s="21"/>
      <c r="FBQ6" s="21"/>
      <c r="FBR6" s="21"/>
      <c r="FBS6" s="21"/>
      <c r="FBT6" s="21"/>
      <c r="FBU6" s="21"/>
      <c r="FBV6" s="21"/>
      <c r="FBW6" s="21"/>
      <c r="FBX6" s="21"/>
      <c r="FBY6" s="21"/>
      <c r="FBZ6" s="21"/>
      <c r="FCA6" s="21"/>
      <c r="FCB6" s="21"/>
      <c r="FCC6" s="21"/>
      <c r="FCD6" s="21"/>
      <c r="FCE6" s="21"/>
      <c r="FCF6" s="21"/>
      <c r="FCG6" s="21"/>
      <c r="FCH6" s="21"/>
      <c r="FCI6" s="21"/>
      <c r="FCJ6" s="21"/>
      <c r="FCK6" s="21"/>
      <c r="FCL6" s="21"/>
      <c r="FCM6" s="21"/>
      <c r="FCN6" s="21"/>
      <c r="FCO6" s="21"/>
      <c r="FCP6" s="21"/>
      <c r="FCQ6" s="21"/>
      <c r="FCR6" s="21"/>
      <c r="FCS6" s="21"/>
      <c r="FCT6" s="21"/>
      <c r="FCU6" s="21"/>
      <c r="FCV6" s="21"/>
      <c r="FCW6" s="21"/>
      <c r="FCX6" s="21"/>
      <c r="FCY6" s="21"/>
      <c r="FCZ6" s="21"/>
      <c r="FDA6" s="21"/>
      <c r="FDB6" s="21"/>
      <c r="FDC6" s="21"/>
      <c r="FDD6" s="21"/>
      <c r="FDE6" s="21"/>
      <c r="FDF6" s="21"/>
      <c r="FDG6" s="21"/>
      <c r="FDH6" s="21"/>
      <c r="FDI6" s="21"/>
      <c r="FDJ6" s="21"/>
      <c r="FDK6" s="21"/>
      <c r="FDL6" s="21"/>
      <c r="FDM6" s="21"/>
      <c r="FDN6" s="21"/>
      <c r="FDO6" s="21"/>
      <c r="FDP6" s="21"/>
      <c r="FDQ6" s="21"/>
      <c r="FDR6" s="21"/>
      <c r="FDS6" s="21"/>
      <c r="FDT6" s="21"/>
      <c r="FDU6" s="21"/>
      <c r="FDV6" s="21"/>
      <c r="FDW6" s="21"/>
      <c r="FDX6" s="21"/>
      <c r="FDY6" s="21"/>
      <c r="FDZ6" s="21"/>
      <c r="FEA6" s="21"/>
      <c r="FEB6" s="21"/>
      <c r="FEC6" s="21"/>
      <c r="FED6" s="21"/>
      <c r="FEE6" s="21"/>
      <c r="FEF6" s="21"/>
      <c r="FEG6" s="21"/>
      <c r="FEH6" s="21"/>
      <c r="FEI6" s="21"/>
      <c r="FEJ6" s="21"/>
      <c r="FEK6" s="21"/>
      <c r="FEL6" s="21"/>
      <c r="FEM6" s="21"/>
      <c r="FEN6" s="21"/>
      <c r="FEO6" s="21"/>
      <c r="FEP6" s="21"/>
      <c r="FEQ6" s="21"/>
      <c r="FER6" s="21"/>
      <c r="FES6" s="21"/>
      <c r="FET6" s="21"/>
      <c r="FEU6" s="21"/>
      <c r="FEV6" s="21"/>
      <c r="FEW6" s="21"/>
      <c r="FEX6" s="21"/>
      <c r="FEY6" s="21"/>
      <c r="FEZ6" s="21"/>
      <c r="FFA6" s="21"/>
      <c r="FFB6" s="21"/>
      <c r="FFC6" s="21"/>
      <c r="FFD6" s="21"/>
      <c r="FFE6" s="21"/>
      <c r="FFF6" s="21"/>
      <c r="FFG6" s="21"/>
      <c r="FFH6" s="21"/>
      <c r="FFI6" s="21"/>
      <c r="FFJ6" s="21"/>
      <c r="FFK6" s="21"/>
      <c r="FFL6" s="21"/>
      <c r="FFM6" s="21"/>
      <c r="FFN6" s="21"/>
      <c r="FFO6" s="21"/>
      <c r="FFP6" s="21"/>
      <c r="FFQ6" s="21"/>
      <c r="FFR6" s="21"/>
      <c r="FFS6" s="21"/>
      <c r="FFT6" s="21"/>
      <c r="FFU6" s="21"/>
      <c r="FFV6" s="21"/>
      <c r="FFW6" s="21"/>
      <c r="FFX6" s="21"/>
      <c r="FFY6" s="21"/>
      <c r="FFZ6" s="21"/>
      <c r="FGA6" s="21"/>
      <c r="FGB6" s="21"/>
      <c r="FGC6" s="21"/>
      <c r="FGD6" s="21"/>
      <c r="FGE6" s="21"/>
      <c r="FGF6" s="21"/>
      <c r="FGG6" s="21"/>
      <c r="FGH6" s="21"/>
      <c r="FGI6" s="21"/>
      <c r="FGJ6" s="21"/>
      <c r="FGK6" s="21"/>
      <c r="FGL6" s="21"/>
      <c r="FGM6" s="21"/>
      <c r="FGN6" s="21"/>
      <c r="FGO6" s="21"/>
      <c r="FGP6" s="21"/>
      <c r="FGQ6" s="21"/>
      <c r="FGR6" s="21"/>
      <c r="FGS6" s="21"/>
      <c r="FGT6" s="21"/>
      <c r="FGU6" s="21"/>
      <c r="FGV6" s="21"/>
      <c r="FGW6" s="21"/>
      <c r="FGX6" s="21"/>
      <c r="FGY6" s="21"/>
      <c r="FGZ6" s="21"/>
      <c r="FHA6" s="21"/>
      <c r="FHB6" s="21"/>
      <c r="FHC6" s="21"/>
      <c r="FHD6" s="21"/>
      <c r="FHE6" s="21"/>
      <c r="FHF6" s="21"/>
      <c r="FHG6" s="21"/>
      <c r="FHH6" s="21"/>
      <c r="FHI6" s="21"/>
      <c r="FHJ6" s="21"/>
      <c r="FHK6" s="21"/>
      <c r="FHL6" s="21"/>
      <c r="FHM6" s="21"/>
      <c r="FHN6" s="21"/>
      <c r="FHO6" s="21"/>
      <c r="FHP6" s="21"/>
      <c r="FHQ6" s="21"/>
      <c r="FHR6" s="21"/>
      <c r="FHS6" s="21"/>
      <c r="FHT6" s="21"/>
      <c r="FHU6" s="21"/>
      <c r="FHV6" s="21"/>
      <c r="FHW6" s="21"/>
      <c r="FHX6" s="21"/>
      <c r="FHY6" s="21"/>
      <c r="FHZ6" s="21"/>
      <c r="FIA6" s="21"/>
      <c r="FIB6" s="21"/>
      <c r="FIC6" s="21"/>
      <c r="FID6" s="21"/>
      <c r="FIE6" s="21"/>
      <c r="FIF6" s="21"/>
      <c r="FIG6" s="21"/>
      <c r="FIH6" s="21"/>
      <c r="FII6" s="21"/>
      <c r="FIJ6" s="21"/>
      <c r="FIK6" s="21"/>
      <c r="FIL6" s="21"/>
      <c r="FIM6" s="21"/>
      <c r="FIN6" s="21"/>
      <c r="FIO6" s="21"/>
      <c r="FIP6" s="21"/>
      <c r="FIQ6" s="21"/>
      <c r="FIR6" s="21"/>
      <c r="FIS6" s="21"/>
      <c r="FIT6" s="21"/>
      <c r="FIU6" s="21"/>
      <c r="FIV6" s="21"/>
      <c r="FIW6" s="21"/>
      <c r="FIX6" s="21"/>
      <c r="FIY6" s="21"/>
      <c r="FIZ6" s="21"/>
      <c r="FJA6" s="21"/>
      <c r="FJB6" s="21"/>
      <c r="FJC6" s="21"/>
      <c r="FJD6" s="21"/>
      <c r="FJE6" s="21"/>
      <c r="FJF6" s="21"/>
      <c r="FJG6" s="21"/>
      <c r="FJH6" s="21"/>
      <c r="FJI6" s="21"/>
      <c r="FJJ6" s="21"/>
      <c r="FJK6" s="21"/>
      <c r="FJL6" s="21"/>
      <c r="FJM6" s="21"/>
      <c r="FJN6" s="21"/>
      <c r="FJO6" s="21"/>
      <c r="FJP6" s="21"/>
      <c r="FJQ6" s="21"/>
      <c r="FJR6" s="21"/>
      <c r="FJS6" s="21"/>
      <c r="FJT6" s="21"/>
      <c r="FJU6" s="21"/>
      <c r="FJV6" s="21"/>
      <c r="FJW6" s="21"/>
      <c r="FJX6" s="21"/>
      <c r="FJY6" s="21"/>
      <c r="FJZ6" s="21"/>
      <c r="FKA6" s="21"/>
      <c r="FKB6" s="21"/>
      <c r="FKC6" s="21"/>
      <c r="FKD6" s="21"/>
      <c r="FKE6" s="21"/>
      <c r="FKF6" s="21"/>
      <c r="FKG6" s="21"/>
      <c r="FKH6" s="21"/>
      <c r="FKI6" s="21"/>
      <c r="FKJ6" s="21"/>
      <c r="FKK6" s="21"/>
      <c r="FKL6" s="21"/>
      <c r="FKM6" s="21"/>
      <c r="FKN6" s="21"/>
      <c r="FKO6" s="21"/>
      <c r="FKP6" s="21"/>
      <c r="FKQ6" s="21"/>
      <c r="FKR6" s="21"/>
      <c r="FKS6" s="21"/>
      <c r="FKT6" s="21"/>
      <c r="FKU6" s="21"/>
      <c r="FKV6" s="21"/>
      <c r="FKW6" s="21"/>
      <c r="FKX6" s="21"/>
      <c r="FKY6" s="21"/>
      <c r="FKZ6" s="21"/>
      <c r="FLA6" s="21"/>
      <c r="FLB6" s="21"/>
      <c r="FLC6" s="21"/>
      <c r="FLD6" s="21"/>
      <c r="FLE6" s="21"/>
      <c r="FLF6" s="21"/>
      <c r="FLG6" s="21"/>
      <c r="FLH6" s="21"/>
      <c r="FLI6" s="21"/>
      <c r="FLJ6" s="21"/>
      <c r="FLK6" s="21"/>
      <c r="FLL6" s="21"/>
      <c r="FLM6" s="21"/>
      <c r="FLN6" s="21"/>
      <c r="FLO6" s="21"/>
      <c r="FLP6" s="21"/>
      <c r="FLQ6" s="21"/>
      <c r="FLR6" s="21"/>
      <c r="FLS6" s="21"/>
      <c r="FLT6" s="21"/>
      <c r="FLU6" s="21"/>
      <c r="FLV6" s="21"/>
      <c r="FLW6" s="21"/>
      <c r="FLX6" s="21"/>
      <c r="FLY6" s="21"/>
      <c r="FLZ6" s="21"/>
      <c r="FMA6" s="21"/>
      <c r="FMB6" s="21"/>
      <c r="FMC6" s="21"/>
      <c r="FMD6" s="21"/>
      <c r="FME6" s="21"/>
      <c r="FMF6" s="21"/>
      <c r="FMG6" s="21"/>
      <c r="FMH6" s="21"/>
      <c r="FMI6" s="21"/>
      <c r="FMJ6" s="21"/>
      <c r="FMK6" s="21"/>
      <c r="FML6" s="21"/>
      <c r="FMM6" s="21"/>
      <c r="FMN6" s="21"/>
      <c r="FMO6" s="21"/>
      <c r="FMP6" s="21"/>
      <c r="FMQ6" s="21"/>
      <c r="FMR6" s="21"/>
      <c r="FMS6" s="21"/>
      <c r="FMT6" s="21"/>
      <c r="FMU6" s="21"/>
      <c r="FMV6" s="21"/>
      <c r="FMW6" s="21"/>
      <c r="FMX6" s="21"/>
      <c r="FMY6" s="21"/>
      <c r="FMZ6" s="21"/>
      <c r="FNA6" s="21"/>
      <c r="FNB6" s="21"/>
      <c r="FNC6" s="21"/>
      <c r="FND6" s="21"/>
      <c r="FNE6" s="21"/>
      <c r="FNF6" s="21"/>
      <c r="FNG6" s="21"/>
      <c r="FNH6" s="21"/>
      <c r="FNI6" s="21"/>
      <c r="FNJ6" s="21"/>
      <c r="FNK6" s="21"/>
      <c r="FNL6" s="21"/>
      <c r="FNM6" s="21"/>
      <c r="FNN6" s="21"/>
      <c r="FNO6" s="21"/>
      <c r="FNP6" s="21"/>
      <c r="FNQ6" s="21"/>
      <c r="FNR6" s="21"/>
      <c r="FNS6" s="21"/>
      <c r="FNT6" s="21"/>
      <c r="FNU6" s="21"/>
      <c r="FNV6" s="21"/>
      <c r="FNW6" s="21"/>
      <c r="FNX6" s="21"/>
      <c r="FNY6" s="21"/>
      <c r="FNZ6" s="21"/>
      <c r="FOA6" s="21"/>
      <c r="FOB6" s="21"/>
      <c r="FOC6" s="21"/>
      <c r="FOD6" s="21"/>
      <c r="FOE6" s="21"/>
      <c r="FOF6" s="21"/>
      <c r="FOG6" s="21"/>
      <c r="FOH6" s="21"/>
      <c r="FOI6" s="21"/>
      <c r="FOJ6" s="21"/>
      <c r="FOK6" s="21"/>
      <c r="FOL6" s="21"/>
      <c r="FOM6" s="21"/>
      <c r="FON6" s="21"/>
      <c r="FOO6" s="21"/>
      <c r="FOP6" s="21"/>
      <c r="FOQ6" s="21"/>
      <c r="FOR6" s="21"/>
      <c r="FOS6" s="21"/>
      <c r="FOT6" s="21"/>
      <c r="FOU6" s="21"/>
      <c r="FOV6" s="21"/>
      <c r="FOW6" s="21"/>
      <c r="FOX6" s="21"/>
      <c r="FOY6" s="21"/>
      <c r="FOZ6" s="21"/>
      <c r="FPA6" s="21"/>
      <c r="FPB6" s="21"/>
      <c r="FPC6" s="21"/>
      <c r="FPD6" s="21"/>
      <c r="FPE6" s="21"/>
      <c r="FPF6" s="21"/>
      <c r="FPG6" s="21"/>
      <c r="FPH6" s="21"/>
      <c r="FPI6" s="21"/>
      <c r="FPJ6" s="21"/>
      <c r="FPK6" s="21"/>
      <c r="FPL6" s="21"/>
      <c r="FPM6" s="21"/>
      <c r="FPN6" s="21"/>
      <c r="FPO6" s="21"/>
      <c r="FPP6" s="21"/>
      <c r="FPQ6" s="21"/>
      <c r="FPR6" s="21"/>
      <c r="FPS6" s="21"/>
      <c r="FPT6" s="21"/>
      <c r="FPU6" s="21"/>
      <c r="FPV6" s="21"/>
      <c r="FPW6" s="21"/>
      <c r="FPX6" s="21"/>
      <c r="FPY6" s="21"/>
      <c r="FPZ6" s="21"/>
      <c r="FQA6" s="21"/>
      <c r="FQB6" s="21"/>
      <c r="FQC6" s="21"/>
      <c r="FQD6" s="21"/>
      <c r="FQE6" s="21"/>
      <c r="FQF6" s="21"/>
      <c r="FQG6" s="21"/>
      <c r="FQH6" s="21"/>
      <c r="FQI6" s="21"/>
      <c r="FQJ6" s="21"/>
      <c r="FQK6" s="21"/>
      <c r="FQL6" s="21"/>
      <c r="FQM6" s="21"/>
      <c r="FQN6" s="21"/>
      <c r="FQO6" s="21"/>
      <c r="FQP6" s="21"/>
      <c r="FQQ6" s="21"/>
      <c r="FQR6" s="21"/>
      <c r="FQS6" s="21"/>
      <c r="FQT6" s="21"/>
      <c r="FQU6" s="21"/>
      <c r="FQV6" s="21"/>
      <c r="FQW6" s="21"/>
      <c r="FQX6" s="21"/>
      <c r="FQY6" s="21"/>
      <c r="FQZ6" s="21"/>
      <c r="FRA6" s="21"/>
      <c r="FRB6" s="21"/>
      <c r="FRC6" s="21"/>
      <c r="FRD6" s="21"/>
      <c r="FRE6" s="21"/>
      <c r="FRF6" s="21"/>
      <c r="FRG6" s="21"/>
      <c r="FRH6" s="21"/>
      <c r="FRI6" s="21"/>
      <c r="FRJ6" s="21"/>
      <c r="FRK6" s="21"/>
      <c r="FRL6" s="21"/>
      <c r="FRM6" s="21"/>
      <c r="FRN6" s="21"/>
      <c r="FRO6" s="21"/>
      <c r="FRP6" s="21"/>
      <c r="FRQ6" s="21"/>
      <c r="FRR6" s="21"/>
      <c r="FRS6" s="21"/>
      <c r="FRT6" s="21"/>
      <c r="FRU6" s="21"/>
      <c r="FRV6" s="21"/>
      <c r="FRW6" s="21"/>
      <c r="FRX6" s="21"/>
      <c r="FRY6" s="21"/>
      <c r="FRZ6" s="21"/>
      <c r="FSA6" s="21"/>
      <c r="FSB6" s="21"/>
      <c r="FSC6" s="21"/>
      <c r="FSD6" s="21"/>
      <c r="FSE6" s="21"/>
      <c r="FSF6" s="21"/>
      <c r="FSG6" s="21"/>
      <c r="FSH6" s="21"/>
      <c r="FSI6" s="21"/>
      <c r="FSJ6" s="21"/>
      <c r="FSK6" s="21"/>
      <c r="FSL6" s="21"/>
      <c r="FSM6" s="21"/>
      <c r="FSN6" s="21"/>
      <c r="FSO6" s="21"/>
      <c r="FSP6" s="21"/>
      <c r="FSQ6" s="21"/>
      <c r="FSR6" s="21"/>
      <c r="FSS6" s="21"/>
      <c r="FST6" s="21"/>
      <c r="FSU6" s="21"/>
      <c r="FSV6" s="21"/>
      <c r="FSW6" s="21"/>
      <c r="FSX6" s="21"/>
      <c r="FSY6" s="21"/>
      <c r="FSZ6" s="21"/>
      <c r="FTA6" s="21"/>
      <c r="FTB6" s="21"/>
      <c r="FTC6" s="21"/>
      <c r="FTD6" s="21"/>
      <c r="FTE6" s="21"/>
      <c r="FTF6" s="21"/>
      <c r="FTG6" s="21"/>
      <c r="FTH6" s="21"/>
      <c r="FTI6" s="21"/>
      <c r="FTJ6" s="21"/>
      <c r="FTK6" s="21"/>
      <c r="FTL6" s="21"/>
      <c r="FTM6" s="21"/>
      <c r="FTN6" s="21"/>
      <c r="FTO6" s="21"/>
      <c r="FTP6" s="21"/>
      <c r="FTQ6" s="21"/>
      <c r="FTR6" s="21"/>
      <c r="FTS6" s="21"/>
      <c r="FTT6" s="21"/>
      <c r="FTU6" s="21"/>
      <c r="FTV6" s="21"/>
      <c r="FTW6" s="21"/>
      <c r="FTX6" s="21"/>
      <c r="FTY6" s="21"/>
      <c r="FTZ6" s="21"/>
      <c r="FUA6" s="21"/>
      <c r="FUB6" s="21"/>
      <c r="FUC6" s="21"/>
      <c r="FUD6" s="21"/>
      <c r="FUE6" s="21"/>
      <c r="FUF6" s="21"/>
      <c r="FUG6" s="21"/>
      <c r="FUH6" s="21"/>
      <c r="FUI6" s="21"/>
      <c r="FUJ6" s="21"/>
      <c r="FUK6" s="21"/>
      <c r="FUL6" s="21"/>
      <c r="FUM6" s="21"/>
      <c r="FUN6" s="21"/>
      <c r="FUO6" s="21"/>
      <c r="FUP6" s="21"/>
      <c r="FUQ6" s="21"/>
      <c r="FUR6" s="21"/>
      <c r="FUS6" s="21"/>
      <c r="FUT6" s="21"/>
      <c r="FUU6" s="21"/>
      <c r="FUV6" s="21"/>
      <c r="FUW6" s="21"/>
      <c r="FUX6" s="21"/>
      <c r="FUY6" s="21"/>
      <c r="FUZ6" s="21"/>
      <c r="FVA6" s="21"/>
      <c r="FVB6" s="21"/>
      <c r="FVC6" s="21"/>
      <c r="FVD6" s="21"/>
      <c r="FVE6" s="21"/>
      <c r="FVF6" s="21"/>
      <c r="FVG6" s="21"/>
      <c r="FVH6" s="21"/>
      <c r="FVI6" s="21"/>
      <c r="FVJ6" s="21"/>
      <c r="FVK6" s="21"/>
      <c r="FVL6" s="21"/>
      <c r="FVM6" s="21"/>
      <c r="FVN6" s="21"/>
      <c r="FVO6" s="21"/>
      <c r="FVP6" s="21"/>
      <c r="FVQ6" s="21"/>
      <c r="FVR6" s="21"/>
      <c r="FVS6" s="21"/>
      <c r="FVT6" s="21"/>
      <c r="FVU6" s="21"/>
      <c r="FVV6" s="21"/>
      <c r="FVW6" s="21"/>
      <c r="FVX6" s="21"/>
      <c r="FVY6" s="21"/>
      <c r="FVZ6" s="21"/>
      <c r="FWA6" s="21"/>
      <c r="FWB6" s="21"/>
      <c r="FWC6" s="21"/>
      <c r="FWD6" s="21"/>
      <c r="FWE6" s="21"/>
      <c r="FWF6" s="21"/>
      <c r="FWG6" s="21"/>
      <c r="FWH6" s="21"/>
      <c r="FWI6" s="21"/>
      <c r="FWJ6" s="21"/>
      <c r="FWK6" s="21"/>
      <c r="FWL6" s="21"/>
      <c r="FWM6" s="21"/>
      <c r="FWN6" s="21"/>
      <c r="FWO6" s="21"/>
      <c r="FWP6" s="21"/>
      <c r="FWQ6" s="21"/>
      <c r="FWR6" s="21"/>
      <c r="FWS6" s="21"/>
      <c r="FWT6" s="21"/>
      <c r="FWU6" s="21"/>
      <c r="FWV6" s="21"/>
      <c r="FWW6" s="21"/>
      <c r="FWX6" s="21"/>
      <c r="FWY6" s="21"/>
      <c r="FWZ6" s="21"/>
      <c r="FXA6" s="21"/>
      <c r="FXB6" s="21"/>
      <c r="FXC6" s="21"/>
      <c r="FXD6" s="21"/>
      <c r="FXE6" s="21"/>
      <c r="FXF6" s="21"/>
      <c r="FXG6" s="21"/>
      <c r="FXH6" s="21"/>
      <c r="FXI6" s="21"/>
      <c r="FXJ6" s="21"/>
      <c r="FXK6" s="21"/>
      <c r="FXL6" s="21"/>
      <c r="FXM6" s="21"/>
      <c r="FXN6" s="21"/>
      <c r="FXO6" s="21"/>
      <c r="FXP6" s="21"/>
      <c r="FXQ6" s="21"/>
      <c r="FXR6" s="21"/>
      <c r="FXS6" s="21"/>
      <c r="FXT6" s="21"/>
      <c r="FXU6" s="21"/>
      <c r="FXV6" s="21"/>
      <c r="FXW6" s="21"/>
      <c r="FXX6" s="21"/>
      <c r="FXY6" s="21"/>
      <c r="FXZ6" s="21"/>
      <c r="FYA6" s="21"/>
      <c r="FYB6" s="21"/>
      <c r="FYC6" s="21"/>
      <c r="FYD6" s="21"/>
      <c r="FYE6" s="21"/>
      <c r="FYF6" s="21"/>
      <c r="FYG6" s="21"/>
      <c r="FYH6" s="21"/>
      <c r="FYI6" s="21"/>
      <c r="FYJ6" s="21"/>
      <c r="FYK6" s="21"/>
      <c r="FYL6" s="21"/>
      <c r="FYM6" s="21"/>
      <c r="FYN6" s="21"/>
      <c r="FYO6" s="21"/>
      <c r="FYP6" s="21"/>
      <c r="FYQ6" s="21"/>
      <c r="FYR6" s="21"/>
      <c r="FYS6" s="21"/>
      <c r="FYT6" s="21"/>
      <c r="FYU6" s="21"/>
      <c r="FYV6" s="21"/>
      <c r="FYW6" s="21"/>
      <c r="FYX6" s="21"/>
      <c r="FYY6" s="21"/>
      <c r="FYZ6" s="21"/>
      <c r="FZA6" s="21"/>
      <c r="FZB6" s="21"/>
      <c r="FZC6" s="21"/>
      <c r="FZD6" s="21"/>
      <c r="FZE6" s="21"/>
      <c r="FZF6" s="21"/>
      <c r="FZG6" s="21"/>
      <c r="FZH6" s="21"/>
      <c r="FZI6" s="21"/>
      <c r="FZJ6" s="21"/>
      <c r="FZK6" s="21"/>
      <c r="FZL6" s="21"/>
      <c r="FZM6" s="21"/>
      <c r="FZN6" s="21"/>
      <c r="FZO6" s="21"/>
      <c r="FZP6" s="21"/>
      <c r="FZQ6" s="21"/>
      <c r="FZR6" s="21"/>
      <c r="FZS6" s="21"/>
      <c r="FZT6" s="21"/>
      <c r="FZU6" s="21"/>
      <c r="FZV6" s="21"/>
      <c r="FZW6" s="21"/>
      <c r="FZX6" s="21"/>
      <c r="FZY6" s="21"/>
      <c r="FZZ6" s="21"/>
      <c r="GAA6" s="21"/>
      <c r="GAB6" s="21"/>
      <c r="GAC6" s="21"/>
      <c r="GAD6" s="21"/>
      <c r="GAE6" s="21"/>
      <c r="GAF6" s="21"/>
      <c r="GAG6" s="21"/>
      <c r="GAH6" s="21"/>
      <c r="GAI6" s="21"/>
      <c r="GAJ6" s="21"/>
      <c r="GAK6" s="21"/>
      <c r="GAL6" s="21"/>
      <c r="GAM6" s="21"/>
      <c r="GAN6" s="21"/>
      <c r="GAO6" s="21"/>
      <c r="GAP6" s="21"/>
      <c r="GAQ6" s="21"/>
      <c r="GAR6" s="21"/>
      <c r="GAS6" s="21"/>
      <c r="GAT6" s="21"/>
      <c r="GAU6" s="21"/>
      <c r="GAV6" s="21"/>
      <c r="GAW6" s="21"/>
      <c r="GAX6" s="21"/>
      <c r="GAY6" s="21"/>
      <c r="GAZ6" s="21"/>
      <c r="GBA6" s="21"/>
      <c r="GBB6" s="21"/>
      <c r="GBC6" s="21"/>
      <c r="GBD6" s="21"/>
      <c r="GBE6" s="21"/>
      <c r="GBF6" s="21"/>
      <c r="GBG6" s="21"/>
      <c r="GBH6" s="21"/>
      <c r="GBI6" s="21"/>
      <c r="GBJ6" s="21"/>
      <c r="GBK6" s="21"/>
      <c r="GBL6" s="21"/>
      <c r="GBM6" s="21"/>
      <c r="GBN6" s="21"/>
      <c r="GBO6" s="21"/>
      <c r="GBP6" s="21"/>
      <c r="GBQ6" s="21"/>
      <c r="GBR6" s="21"/>
      <c r="GBS6" s="21"/>
      <c r="GBT6" s="21"/>
      <c r="GBU6" s="21"/>
      <c r="GBV6" s="21"/>
      <c r="GBW6" s="21"/>
      <c r="GBX6" s="21"/>
      <c r="GBY6" s="21"/>
      <c r="GBZ6" s="21"/>
      <c r="GCA6" s="21"/>
      <c r="GCB6" s="21"/>
      <c r="GCC6" s="21"/>
      <c r="GCD6" s="21"/>
      <c r="GCE6" s="21"/>
      <c r="GCF6" s="21"/>
      <c r="GCG6" s="21"/>
      <c r="GCH6" s="21"/>
      <c r="GCI6" s="21"/>
      <c r="GCJ6" s="21"/>
      <c r="GCK6" s="21"/>
      <c r="GCL6" s="21"/>
      <c r="GCM6" s="21"/>
      <c r="GCN6" s="21"/>
      <c r="GCO6" s="21"/>
      <c r="GCP6" s="21"/>
      <c r="GCQ6" s="21"/>
      <c r="GCR6" s="21"/>
      <c r="GCS6" s="21"/>
      <c r="GCT6" s="21"/>
      <c r="GCU6" s="21"/>
      <c r="GCV6" s="21"/>
      <c r="GCW6" s="21"/>
      <c r="GCX6" s="21"/>
      <c r="GCY6" s="21"/>
      <c r="GCZ6" s="21"/>
      <c r="GDA6" s="21"/>
      <c r="GDB6" s="21"/>
      <c r="GDC6" s="21"/>
      <c r="GDD6" s="21"/>
      <c r="GDE6" s="21"/>
      <c r="GDF6" s="21"/>
      <c r="GDG6" s="21"/>
      <c r="GDH6" s="21"/>
      <c r="GDI6" s="21"/>
      <c r="GDJ6" s="21"/>
      <c r="GDK6" s="21"/>
      <c r="GDL6" s="21"/>
      <c r="GDM6" s="21"/>
      <c r="GDN6" s="21"/>
      <c r="GDO6" s="21"/>
      <c r="GDP6" s="21"/>
      <c r="GDQ6" s="21"/>
      <c r="GDR6" s="21"/>
      <c r="GDS6" s="21"/>
      <c r="GDT6" s="21"/>
      <c r="GDU6" s="21"/>
      <c r="GDV6" s="21"/>
      <c r="GDW6" s="21"/>
      <c r="GDX6" s="21"/>
      <c r="GDY6" s="21"/>
      <c r="GDZ6" s="21"/>
      <c r="GEA6" s="21"/>
      <c r="GEB6" s="21"/>
      <c r="GEC6" s="21"/>
      <c r="GED6" s="21"/>
      <c r="GEE6" s="21"/>
      <c r="GEF6" s="21"/>
      <c r="GEG6" s="21"/>
      <c r="GEH6" s="21"/>
      <c r="GEI6" s="21"/>
      <c r="GEJ6" s="21"/>
      <c r="GEK6" s="21"/>
      <c r="GEL6" s="21"/>
      <c r="GEM6" s="21"/>
      <c r="GEN6" s="21"/>
      <c r="GEO6" s="21"/>
      <c r="GEP6" s="21"/>
      <c r="GEQ6" s="21"/>
      <c r="GER6" s="21"/>
      <c r="GES6" s="21"/>
      <c r="GET6" s="21"/>
      <c r="GEU6" s="21"/>
      <c r="GEV6" s="21"/>
      <c r="GEW6" s="21"/>
      <c r="GEX6" s="21"/>
      <c r="GEY6" s="21"/>
      <c r="GEZ6" s="21"/>
      <c r="GFA6" s="21"/>
      <c r="GFB6" s="21"/>
      <c r="GFC6" s="21"/>
      <c r="GFD6" s="21"/>
      <c r="GFE6" s="21"/>
      <c r="GFF6" s="21"/>
      <c r="GFG6" s="21"/>
      <c r="GFH6" s="21"/>
      <c r="GFI6" s="21"/>
      <c r="GFJ6" s="21"/>
      <c r="GFK6" s="21"/>
      <c r="GFL6" s="21"/>
      <c r="GFM6" s="21"/>
      <c r="GFN6" s="21"/>
      <c r="GFO6" s="21"/>
      <c r="GFP6" s="21"/>
      <c r="GFQ6" s="21"/>
      <c r="GFR6" s="21"/>
      <c r="GFS6" s="21"/>
      <c r="GFT6" s="21"/>
      <c r="GFU6" s="21"/>
      <c r="GFV6" s="21"/>
      <c r="GFW6" s="21"/>
      <c r="GFX6" s="21"/>
      <c r="GFY6" s="21"/>
      <c r="GFZ6" s="21"/>
      <c r="GGA6" s="21"/>
      <c r="GGB6" s="21"/>
      <c r="GGC6" s="21"/>
      <c r="GGD6" s="21"/>
      <c r="GGE6" s="21"/>
      <c r="GGF6" s="21"/>
      <c r="GGG6" s="21"/>
      <c r="GGH6" s="21"/>
      <c r="GGI6" s="21"/>
      <c r="GGJ6" s="21"/>
      <c r="GGK6" s="21"/>
      <c r="GGL6" s="21"/>
      <c r="GGM6" s="21"/>
      <c r="GGN6" s="21"/>
      <c r="GGO6" s="21"/>
      <c r="GGP6" s="21"/>
      <c r="GGQ6" s="21"/>
      <c r="GGR6" s="21"/>
      <c r="GGS6" s="21"/>
      <c r="GGT6" s="21"/>
      <c r="GGU6" s="21"/>
      <c r="GGV6" s="21"/>
      <c r="GGW6" s="21"/>
      <c r="GGX6" s="21"/>
      <c r="GGY6" s="21"/>
      <c r="GGZ6" s="21"/>
      <c r="GHA6" s="21"/>
      <c r="GHB6" s="21"/>
      <c r="GHC6" s="21"/>
      <c r="GHD6" s="21"/>
      <c r="GHE6" s="21"/>
      <c r="GHF6" s="21"/>
      <c r="GHG6" s="21"/>
      <c r="GHH6" s="21"/>
      <c r="GHI6" s="21"/>
      <c r="GHJ6" s="21"/>
      <c r="GHK6" s="21"/>
      <c r="GHL6" s="21"/>
      <c r="GHM6" s="21"/>
      <c r="GHN6" s="21"/>
      <c r="GHO6" s="21"/>
      <c r="GHP6" s="21"/>
      <c r="GHQ6" s="21"/>
      <c r="GHR6" s="21"/>
      <c r="GHS6" s="21"/>
      <c r="GHT6" s="21"/>
      <c r="GHU6" s="21"/>
      <c r="GHV6" s="21"/>
      <c r="GHW6" s="21"/>
      <c r="GHX6" s="21"/>
      <c r="GHY6" s="21"/>
      <c r="GHZ6" s="21"/>
      <c r="GIA6" s="21"/>
      <c r="GIB6" s="21"/>
      <c r="GIC6" s="21"/>
      <c r="GID6" s="21"/>
      <c r="GIE6" s="21"/>
      <c r="GIF6" s="21"/>
      <c r="GIG6" s="21"/>
      <c r="GIH6" s="21"/>
      <c r="GII6" s="21"/>
      <c r="GIJ6" s="21"/>
      <c r="GIK6" s="21"/>
      <c r="GIL6" s="21"/>
      <c r="GIM6" s="21"/>
      <c r="GIN6" s="21"/>
      <c r="GIO6" s="21"/>
      <c r="GIP6" s="21"/>
      <c r="GIQ6" s="21"/>
      <c r="GIR6" s="21"/>
      <c r="GIS6" s="21"/>
      <c r="GIT6" s="21"/>
      <c r="GIU6" s="21"/>
      <c r="GIV6" s="21"/>
      <c r="GIW6" s="21"/>
      <c r="GIX6" s="21"/>
      <c r="GIY6" s="21"/>
      <c r="GIZ6" s="21"/>
      <c r="GJA6" s="21"/>
      <c r="GJB6" s="21"/>
      <c r="GJC6" s="21"/>
      <c r="GJD6" s="21"/>
      <c r="GJE6" s="21"/>
      <c r="GJF6" s="21"/>
      <c r="GJG6" s="21"/>
      <c r="GJH6" s="21"/>
      <c r="GJI6" s="21"/>
      <c r="GJJ6" s="21"/>
      <c r="GJK6" s="21"/>
      <c r="GJL6" s="21"/>
      <c r="GJM6" s="21"/>
      <c r="GJN6" s="21"/>
      <c r="GJO6" s="21"/>
      <c r="GJP6" s="21"/>
      <c r="GJQ6" s="21"/>
      <c r="GJR6" s="21"/>
      <c r="GJS6" s="21"/>
      <c r="GJT6" s="21"/>
      <c r="GJU6" s="21"/>
      <c r="GJV6" s="21"/>
      <c r="GJW6" s="21"/>
      <c r="GJX6" s="21"/>
      <c r="GJY6" s="21"/>
      <c r="GJZ6" s="21"/>
      <c r="GKA6" s="21"/>
      <c r="GKB6" s="21"/>
      <c r="GKC6" s="21"/>
      <c r="GKD6" s="21"/>
      <c r="GKE6" s="21"/>
      <c r="GKF6" s="21"/>
      <c r="GKG6" s="21"/>
      <c r="GKH6" s="21"/>
      <c r="GKI6" s="21"/>
      <c r="GKJ6" s="21"/>
      <c r="GKK6" s="21"/>
      <c r="GKL6" s="21"/>
      <c r="GKM6" s="21"/>
      <c r="GKN6" s="21"/>
      <c r="GKO6" s="21"/>
      <c r="GKP6" s="21"/>
      <c r="GKQ6" s="21"/>
      <c r="GKR6" s="21"/>
      <c r="GKS6" s="21"/>
      <c r="GKT6" s="21"/>
      <c r="GKU6" s="21"/>
      <c r="GKV6" s="21"/>
      <c r="GKW6" s="21"/>
      <c r="GKX6" s="21"/>
      <c r="GKY6" s="21"/>
      <c r="GKZ6" s="21"/>
      <c r="GLA6" s="21"/>
      <c r="GLB6" s="21"/>
      <c r="GLC6" s="21"/>
      <c r="GLD6" s="21"/>
      <c r="GLE6" s="21"/>
      <c r="GLF6" s="21"/>
      <c r="GLG6" s="21"/>
      <c r="GLH6" s="21"/>
      <c r="GLI6" s="21"/>
      <c r="GLJ6" s="21"/>
      <c r="GLK6" s="21"/>
      <c r="GLL6" s="21"/>
      <c r="GLM6" s="21"/>
      <c r="GLN6" s="21"/>
      <c r="GLO6" s="21"/>
      <c r="GLP6" s="21"/>
      <c r="GLQ6" s="21"/>
      <c r="GLR6" s="21"/>
      <c r="GLS6" s="21"/>
      <c r="GLT6" s="21"/>
      <c r="GLU6" s="21"/>
      <c r="GLV6" s="21"/>
      <c r="GLW6" s="21"/>
      <c r="GLX6" s="21"/>
      <c r="GLY6" s="21"/>
      <c r="GLZ6" s="21"/>
      <c r="GMA6" s="21"/>
      <c r="GMB6" s="21"/>
      <c r="GMC6" s="21"/>
      <c r="GMD6" s="21"/>
      <c r="GME6" s="21"/>
      <c r="GMF6" s="21"/>
      <c r="GMG6" s="21"/>
      <c r="GMH6" s="21"/>
      <c r="GMI6" s="21"/>
      <c r="GMJ6" s="21"/>
      <c r="GMK6" s="21"/>
      <c r="GML6" s="21"/>
      <c r="GMM6" s="21"/>
      <c r="GMN6" s="21"/>
      <c r="GMO6" s="21"/>
      <c r="GMP6" s="21"/>
      <c r="GMQ6" s="21"/>
      <c r="GMR6" s="21"/>
      <c r="GMS6" s="21"/>
      <c r="GMT6" s="21"/>
      <c r="GMU6" s="21"/>
      <c r="GMV6" s="21"/>
      <c r="GMW6" s="21"/>
      <c r="GMX6" s="21"/>
      <c r="GMY6" s="21"/>
      <c r="GMZ6" s="21"/>
      <c r="GNA6" s="21"/>
      <c r="GNB6" s="21"/>
      <c r="GNC6" s="21"/>
      <c r="GND6" s="21"/>
      <c r="GNE6" s="21"/>
      <c r="GNF6" s="21"/>
      <c r="GNG6" s="21"/>
      <c r="GNH6" s="21"/>
      <c r="GNI6" s="21"/>
      <c r="GNJ6" s="21"/>
      <c r="GNK6" s="21"/>
      <c r="GNL6" s="21"/>
      <c r="GNM6" s="21"/>
      <c r="GNN6" s="21"/>
      <c r="GNO6" s="21"/>
      <c r="GNP6" s="21"/>
      <c r="GNQ6" s="21"/>
      <c r="GNR6" s="21"/>
      <c r="GNS6" s="21"/>
      <c r="GNT6" s="21"/>
      <c r="GNU6" s="21"/>
      <c r="GNV6" s="21"/>
      <c r="GNW6" s="21"/>
      <c r="GNX6" s="21"/>
      <c r="GNY6" s="21"/>
      <c r="GNZ6" s="21"/>
      <c r="GOA6" s="21"/>
      <c r="GOB6" s="21"/>
      <c r="GOC6" s="21"/>
      <c r="GOD6" s="21"/>
      <c r="GOE6" s="21"/>
      <c r="GOF6" s="21"/>
      <c r="GOG6" s="21"/>
      <c r="GOH6" s="21"/>
      <c r="GOI6" s="21"/>
      <c r="GOJ6" s="21"/>
      <c r="GOK6" s="21"/>
      <c r="GOL6" s="21"/>
      <c r="GOM6" s="21"/>
      <c r="GON6" s="21"/>
      <c r="GOO6" s="21"/>
      <c r="GOP6" s="21"/>
      <c r="GOQ6" s="21"/>
      <c r="GOR6" s="21"/>
      <c r="GOS6" s="21"/>
      <c r="GOT6" s="21"/>
      <c r="GOU6" s="21"/>
      <c r="GOV6" s="21"/>
      <c r="GOW6" s="21"/>
      <c r="GOX6" s="21"/>
      <c r="GOY6" s="21"/>
      <c r="GOZ6" s="21"/>
      <c r="GPA6" s="21"/>
      <c r="GPB6" s="21"/>
      <c r="GPC6" s="21"/>
      <c r="GPD6" s="21"/>
      <c r="GPE6" s="21"/>
      <c r="GPF6" s="21"/>
      <c r="GPG6" s="21"/>
      <c r="GPH6" s="21"/>
      <c r="GPI6" s="21"/>
      <c r="GPJ6" s="21"/>
      <c r="GPK6" s="21"/>
      <c r="GPL6" s="21"/>
      <c r="GPM6" s="21"/>
      <c r="GPN6" s="21"/>
      <c r="GPO6" s="21"/>
      <c r="GPP6" s="21"/>
      <c r="GPQ6" s="21"/>
      <c r="GPR6" s="21"/>
      <c r="GPS6" s="21"/>
      <c r="GPT6" s="21"/>
      <c r="GPU6" s="21"/>
      <c r="GPV6" s="21"/>
      <c r="GPW6" s="21"/>
      <c r="GPX6" s="21"/>
      <c r="GPY6" s="21"/>
      <c r="GPZ6" s="21"/>
      <c r="GQA6" s="21"/>
      <c r="GQB6" s="21"/>
      <c r="GQC6" s="21"/>
      <c r="GQD6" s="21"/>
      <c r="GQE6" s="21"/>
      <c r="GQF6" s="21"/>
      <c r="GQG6" s="21"/>
      <c r="GQH6" s="21"/>
      <c r="GQI6" s="21"/>
      <c r="GQJ6" s="21"/>
      <c r="GQK6" s="21"/>
      <c r="GQL6" s="21"/>
      <c r="GQM6" s="21"/>
      <c r="GQN6" s="21"/>
      <c r="GQO6" s="21"/>
      <c r="GQP6" s="21"/>
      <c r="GQQ6" s="21"/>
      <c r="GQR6" s="21"/>
      <c r="GQS6" s="21"/>
      <c r="GQT6" s="21"/>
      <c r="GQU6" s="21"/>
      <c r="GQV6" s="21"/>
      <c r="GQW6" s="21"/>
      <c r="GQX6" s="21"/>
      <c r="GQY6" s="21"/>
      <c r="GQZ6" s="21"/>
      <c r="GRA6" s="21"/>
      <c r="GRB6" s="21"/>
      <c r="GRC6" s="21"/>
      <c r="GRD6" s="21"/>
      <c r="GRE6" s="21"/>
      <c r="GRF6" s="21"/>
      <c r="GRG6" s="21"/>
      <c r="GRH6" s="21"/>
      <c r="GRI6" s="21"/>
      <c r="GRJ6" s="21"/>
      <c r="GRK6" s="21"/>
      <c r="GRL6" s="21"/>
      <c r="GRM6" s="21"/>
      <c r="GRN6" s="21"/>
      <c r="GRO6" s="21"/>
      <c r="GRP6" s="21"/>
      <c r="GRQ6" s="21"/>
      <c r="GRR6" s="21"/>
      <c r="GRS6" s="21"/>
      <c r="GRT6" s="21"/>
      <c r="GRU6" s="21"/>
      <c r="GRV6" s="21"/>
      <c r="GRW6" s="21"/>
      <c r="GRX6" s="21"/>
      <c r="GRY6" s="21"/>
      <c r="GRZ6" s="21"/>
      <c r="GSA6" s="21"/>
      <c r="GSB6" s="21"/>
      <c r="GSC6" s="21"/>
      <c r="GSD6" s="21"/>
      <c r="GSE6" s="21"/>
      <c r="GSF6" s="21"/>
      <c r="GSG6" s="21"/>
      <c r="GSH6" s="21"/>
      <c r="GSI6" s="21"/>
      <c r="GSJ6" s="21"/>
      <c r="GSK6" s="21"/>
      <c r="GSL6" s="21"/>
      <c r="GSM6" s="21"/>
      <c r="GSN6" s="21"/>
      <c r="GSO6" s="21"/>
      <c r="GSP6" s="21"/>
      <c r="GSQ6" s="21"/>
      <c r="GSR6" s="21"/>
      <c r="GSS6" s="21"/>
      <c r="GST6" s="21"/>
      <c r="GSU6" s="21"/>
      <c r="GSV6" s="21"/>
      <c r="GSW6" s="21"/>
      <c r="GSX6" s="21"/>
      <c r="GSY6" s="21"/>
      <c r="GSZ6" s="21"/>
      <c r="GTA6" s="21"/>
      <c r="GTB6" s="21"/>
      <c r="GTC6" s="21"/>
      <c r="GTD6" s="21"/>
      <c r="GTE6" s="21"/>
      <c r="GTF6" s="21"/>
      <c r="GTG6" s="21"/>
      <c r="GTH6" s="21"/>
      <c r="GTI6" s="21"/>
      <c r="GTJ6" s="21"/>
      <c r="GTK6" s="21"/>
      <c r="GTL6" s="21"/>
      <c r="GTM6" s="21"/>
      <c r="GTN6" s="21"/>
      <c r="GTO6" s="21"/>
      <c r="GTP6" s="21"/>
      <c r="GTQ6" s="21"/>
      <c r="GTR6" s="21"/>
      <c r="GTS6" s="21"/>
      <c r="GTT6" s="21"/>
      <c r="GTU6" s="21"/>
      <c r="GTV6" s="21"/>
      <c r="GTW6" s="21"/>
      <c r="GTX6" s="21"/>
      <c r="GTY6" s="21"/>
      <c r="GTZ6" s="21"/>
      <c r="GUA6" s="21"/>
      <c r="GUB6" s="21"/>
      <c r="GUC6" s="21"/>
      <c r="GUD6" s="21"/>
      <c r="GUE6" s="21"/>
      <c r="GUF6" s="21"/>
      <c r="GUG6" s="21"/>
      <c r="GUH6" s="21"/>
      <c r="GUI6" s="21"/>
      <c r="GUJ6" s="21"/>
      <c r="GUK6" s="21"/>
      <c r="GUL6" s="21"/>
      <c r="GUM6" s="21"/>
      <c r="GUN6" s="21"/>
      <c r="GUO6" s="21"/>
      <c r="GUP6" s="21"/>
      <c r="GUQ6" s="21"/>
      <c r="GUR6" s="21"/>
      <c r="GUS6" s="21"/>
      <c r="GUT6" s="21"/>
      <c r="GUU6" s="21"/>
      <c r="GUV6" s="21"/>
      <c r="GUW6" s="21"/>
      <c r="GUX6" s="21"/>
      <c r="GUY6" s="21"/>
      <c r="GUZ6" s="21"/>
      <c r="GVA6" s="21"/>
      <c r="GVB6" s="21"/>
      <c r="GVC6" s="21"/>
      <c r="GVD6" s="21"/>
      <c r="GVE6" s="21"/>
      <c r="GVF6" s="21"/>
      <c r="GVG6" s="21"/>
      <c r="GVH6" s="21"/>
      <c r="GVI6" s="21"/>
      <c r="GVJ6" s="21"/>
      <c r="GVK6" s="21"/>
      <c r="GVL6" s="21"/>
      <c r="GVM6" s="21"/>
      <c r="GVN6" s="21"/>
      <c r="GVO6" s="21"/>
      <c r="GVP6" s="21"/>
      <c r="GVQ6" s="21"/>
      <c r="GVR6" s="21"/>
      <c r="GVS6" s="21"/>
      <c r="GVT6" s="21"/>
      <c r="GVU6" s="21"/>
      <c r="GVV6" s="21"/>
      <c r="GVW6" s="21"/>
      <c r="GVX6" s="21"/>
      <c r="GVY6" s="21"/>
      <c r="GVZ6" s="21"/>
      <c r="GWA6" s="21"/>
      <c r="GWB6" s="21"/>
      <c r="GWC6" s="21"/>
      <c r="GWD6" s="21"/>
      <c r="GWE6" s="21"/>
      <c r="GWF6" s="21"/>
      <c r="GWG6" s="21"/>
      <c r="GWH6" s="21"/>
      <c r="GWI6" s="21"/>
      <c r="GWJ6" s="21"/>
      <c r="GWK6" s="21"/>
      <c r="GWL6" s="21"/>
      <c r="GWM6" s="21"/>
      <c r="GWN6" s="21"/>
      <c r="GWO6" s="21"/>
      <c r="GWP6" s="21"/>
      <c r="GWQ6" s="21"/>
      <c r="GWR6" s="21"/>
      <c r="GWS6" s="21"/>
      <c r="GWT6" s="21"/>
      <c r="GWU6" s="21"/>
      <c r="GWV6" s="21"/>
      <c r="GWW6" s="21"/>
      <c r="GWX6" s="21"/>
      <c r="GWY6" s="21"/>
      <c r="GWZ6" s="21"/>
      <c r="GXA6" s="21"/>
      <c r="GXB6" s="21"/>
      <c r="GXC6" s="21"/>
      <c r="GXD6" s="21"/>
      <c r="GXE6" s="21"/>
      <c r="GXF6" s="21"/>
      <c r="GXG6" s="21"/>
      <c r="GXH6" s="21"/>
      <c r="GXI6" s="21"/>
      <c r="GXJ6" s="21"/>
      <c r="GXK6" s="21"/>
      <c r="GXL6" s="21"/>
      <c r="GXM6" s="21"/>
      <c r="GXN6" s="21"/>
      <c r="GXO6" s="21"/>
      <c r="GXP6" s="21"/>
      <c r="GXQ6" s="21"/>
      <c r="GXR6" s="21"/>
      <c r="GXS6" s="21"/>
      <c r="GXT6" s="21"/>
      <c r="GXU6" s="21"/>
      <c r="GXV6" s="21"/>
      <c r="GXW6" s="21"/>
      <c r="GXX6" s="21"/>
      <c r="GXY6" s="21"/>
      <c r="GXZ6" s="21"/>
      <c r="GYA6" s="21"/>
      <c r="GYB6" s="21"/>
      <c r="GYC6" s="21"/>
      <c r="GYD6" s="21"/>
      <c r="GYE6" s="21"/>
      <c r="GYF6" s="21"/>
      <c r="GYG6" s="21"/>
      <c r="GYH6" s="21"/>
      <c r="GYI6" s="21"/>
      <c r="GYJ6" s="21"/>
      <c r="GYK6" s="21"/>
      <c r="GYL6" s="21"/>
      <c r="GYM6" s="21"/>
      <c r="GYN6" s="21"/>
      <c r="GYO6" s="21"/>
      <c r="GYP6" s="21"/>
      <c r="GYQ6" s="21"/>
      <c r="GYR6" s="21"/>
      <c r="GYS6" s="21"/>
      <c r="GYT6" s="21"/>
      <c r="GYU6" s="21"/>
      <c r="GYV6" s="21"/>
      <c r="GYW6" s="21"/>
      <c r="GYX6" s="21"/>
      <c r="GYY6" s="21"/>
      <c r="GYZ6" s="21"/>
      <c r="GZA6" s="21"/>
      <c r="GZB6" s="21"/>
      <c r="GZC6" s="21"/>
      <c r="GZD6" s="21"/>
      <c r="GZE6" s="21"/>
      <c r="GZF6" s="21"/>
      <c r="GZG6" s="21"/>
      <c r="GZH6" s="21"/>
      <c r="GZI6" s="21"/>
      <c r="GZJ6" s="21"/>
      <c r="GZK6" s="21"/>
      <c r="GZL6" s="21"/>
      <c r="GZM6" s="21"/>
      <c r="GZN6" s="21"/>
      <c r="GZO6" s="21"/>
      <c r="GZP6" s="21"/>
      <c r="GZQ6" s="21"/>
      <c r="GZR6" s="21"/>
      <c r="GZS6" s="21"/>
      <c r="GZT6" s="21"/>
      <c r="GZU6" s="21"/>
      <c r="GZV6" s="21"/>
      <c r="GZW6" s="21"/>
      <c r="GZX6" s="21"/>
      <c r="GZY6" s="21"/>
      <c r="GZZ6" s="21"/>
      <c r="HAA6" s="21"/>
      <c r="HAB6" s="21"/>
      <c r="HAC6" s="21"/>
      <c r="HAD6" s="21"/>
      <c r="HAE6" s="21"/>
      <c r="HAF6" s="21"/>
      <c r="HAG6" s="21"/>
      <c r="HAH6" s="21"/>
      <c r="HAI6" s="21"/>
      <c r="HAJ6" s="21"/>
      <c r="HAK6" s="21"/>
      <c r="HAL6" s="21"/>
      <c r="HAM6" s="21"/>
      <c r="HAN6" s="21"/>
      <c r="HAO6" s="21"/>
      <c r="HAP6" s="21"/>
      <c r="HAQ6" s="21"/>
      <c r="HAR6" s="21"/>
      <c r="HAS6" s="21"/>
      <c r="HAT6" s="21"/>
      <c r="HAU6" s="21"/>
      <c r="HAV6" s="21"/>
      <c r="HAW6" s="21"/>
      <c r="HAX6" s="21"/>
      <c r="HAY6" s="21"/>
      <c r="HAZ6" s="21"/>
      <c r="HBA6" s="21"/>
      <c r="HBB6" s="21"/>
      <c r="HBC6" s="21"/>
      <c r="HBD6" s="21"/>
      <c r="HBE6" s="21"/>
      <c r="HBF6" s="21"/>
      <c r="HBG6" s="21"/>
      <c r="HBH6" s="21"/>
      <c r="HBI6" s="21"/>
      <c r="HBJ6" s="21"/>
      <c r="HBK6" s="21"/>
      <c r="HBL6" s="21"/>
      <c r="HBM6" s="21"/>
      <c r="HBN6" s="21"/>
      <c r="HBO6" s="21"/>
      <c r="HBP6" s="21"/>
      <c r="HBQ6" s="21"/>
      <c r="HBR6" s="21"/>
      <c r="HBS6" s="21"/>
      <c r="HBT6" s="21"/>
      <c r="HBU6" s="21"/>
      <c r="HBV6" s="21"/>
      <c r="HBW6" s="21"/>
      <c r="HBX6" s="21"/>
      <c r="HBY6" s="21"/>
      <c r="HBZ6" s="21"/>
      <c r="HCA6" s="21"/>
      <c r="HCB6" s="21"/>
      <c r="HCC6" s="21"/>
      <c r="HCD6" s="21"/>
      <c r="HCE6" s="21"/>
      <c r="HCF6" s="21"/>
      <c r="HCG6" s="21"/>
      <c r="HCH6" s="21"/>
      <c r="HCI6" s="21"/>
      <c r="HCJ6" s="21"/>
      <c r="HCK6" s="21"/>
      <c r="HCL6" s="21"/>
      <c r="HCM6" s="21"/>
      <c r="HCN6" s="21"/>
      <c r="HCO6" s="21"/>
      <c r="HCP6" s="21"/>
      <c r="HCQ6" s="21"/>
      <c r="HCR6" s="21"/>
      <c r="HCS6" s="21"/>
      <c r="HCT6" s="21"/>
      <c r="HCU6" s="21"/>
      <c r="HCV6" s="21"/>
      <c r="HCW6" s="21"/>
      <c r="HCX6" s="21"/>
      <c r="HCY6" s="21"/>
      <c r="HCZ6" s="21"/>
      <c r="HDA6" s="21"/>
      <c r="HDB6" s="21"/>
      <c r="HDC6" s="21"/>
      <c r="HDD6" s="21"/>
      <c r="HDE6" s="21"/>
      <c r="HDF6" s="21"/>
      <c r="HDG6" s="21"/>
      <c r="HDH6" s="21"/>
      <c r="HDI6" s="21"/>
      <c r="HDJ6" s="21"/>
      <c r="HDK6" s="21"/>
      <c r="HDL6" s="21"/>
      <c r="HDM6" s="21"/>
      <c r="HDN6" s="21"/>
      <c r="HDO6" s="21"/>
      <c r="HDP6" s="21"/>
      <c r="HDQ6" s="21"/>
      <c r="HDR6" s="21"/>
      <c r="HDS6" s="21"/>
      <c r="HDT6" s="21"/>
      <c r="HDU6" s="21"/>
      <c r="HDV6" s="21"/>
      <c r="HDW6" s="21"/>
      <c r="HDX6" s="21"/>
      <c r="HDY6" s="21"/>
      <c r="HDZ6" s="21"/>
      <c r="HEA6" s="21"/>
      <c r="HEB6" s="21"/>
      <c r="HEC6" s="21"/>
      <c r="HED6" s="21"/>
      <c r="HEE6" s="21"/>
      <c r="HEF6" s="21"/>
      <c r="HEG6" s="21"/>
      <c r="HEH6" s="21"/>
      <c r="HEI6" s="21"/>
      <c r="HEJ6" s="21"/>
      <c r="HEK6" s="21"/>
      <c r="HEL6" s="21"/>
      <c r="HEM6" s="21"/>
      <c r="HEN6" s="21"/>
      <c r="HEO6" s="21"/>
      <c r="HEP6" s="21"/>
      <c r="HEQ6" s="21"/>
      <c r="HER6" s="21"/>
      <c r="HES6" s="21"/>
      <c r="HET6" s="21"/>
      <c r="HEU6" s="21"/>
      <c r="HEV6" s="21"/>
      <c r="HEW6" s="21"/>
      <c r="HEX6" s="21"/>
      <c r="HEY6" s="21"/>
      <c r="HEZ6" s="21"/>
      <c r="HFA6" s="21"/>
      <c r="HFB6" s="21"/>
      <c r="HFC6" s="21"/>
      <c r="HFD6" s="21"/>
      <c r="HFE6" s="21"/>
      <c r="HFF6" s="21"/>
      <c r="HFG6" s="21"/>
      <c r="HFH6" s="21"/>
      <c r="HFI6" s="21"/>
      <c r="HFJ6" s="21"/>
      <c r="HFK6" s="21"/>
      <c r="HFL6" s="21"/>
      <c r="HFM6" s="21"/>
      <c r="HFN6" s="21"/>
      <c r="HFO6" s="21"/>
      <c r="HFP6" s="21"/>
      <c r="HFQ6" s="21"/>
      <c r="HFR6" s="21"/>
      <c r="HFS6" s="21"/>
      <c r="HFT6" s="21"/>
      <c r="HFU6" s="21"/>
      <c r="HFV6" s="21"/>
      <c r="HFW6" s="21"/>
      <c r="HFX6" s="21"/>
      <c r="HFY6" s="21"/>
      <c r="HFZ6" s="21"/>
      <c r="HGA6" s="21"/>
      <c r="HGB6" s="21"/>
      <c r="HGC6" s="21"/>
      <c r="HGD6" s="21"/>
      <c r="HGE6" s="21"/>
      <c r="HGF6" s="21"/>
      <c r="HGG6" s="21"/>
      <c r="HGH6" s="21"/>
      <c r="HGI6" s="21"/>
      <c r="HGJ6" s="21"/>
      <c r="HGK6" s="21"/>
      <c r="HGL6" s="21"/>
      <c r="HGM6" s="21"/>
      <c r="HGN6" s="21"/>
      <c r="HGO6" s="21"/>
      <c r="HGP6" s="21"/>
      <c r="HGQ6" s="21"/>
      <c r="HGR6" s="21"/>
      <c r="HGS6" s="21"/>
      <c r="HGT6" s="21"/>
      <c r="HGU6" s="21"/>
      <c r="HGV6" s="21"/>
      <c r="HGW6" s="21"/>
      <c r="HGX6" s="21"/>
      <c r="HGY6" s="21"/>
      <c r="HGZ6" s="21"/>
      <c r="HHA6" s="21"/>
      <c r="HHB6" s="21"/>
      <c r="HHC6" s="21"/>
      <c r="HHD6" s="21"/>
      <c r="HHE6" s="21"/>
      <c r="HHF6" s="21"/>
      <c r="HHG6" s="21"/>
      <c r="HHH6" s="21"/>
      <c r="HHI6" s="21"/>
      <c r="HHJ6" s="21"/>
      <c r="HHK6" s="21"/>
      <c r="HHL6" s="21"/>
    </row>
    <row r="7" spans="1:5628" s="80" customFormat="1" ht="47.25" customHeight="1">
      <c r="A7" s="894"/>
      <c r="B7" s="894"/>
      <c r="C7" s="894"/>
      <c r="D7" s="894"/>
      <c r="E7" s="894"/>
      <c r="F7" s="894"/>
      <c r="G7" s="894"/>
      <c r="H7" s="876"/>
      <c r="I7" s="214" t="s">
        <v>1610</v>
      </c>
      <c r="J7" s="214">
        <v>5</v>
      </c>
      <c r="K7" s="214" t="s">
        <v>45</v>
      </c>
      <c r="L7" s="894"/>
      <c r="M7" s="894"/>
      <c r="N7" s="894"/>
      <c r="O7" s="901"/>
      <c r="P7" s="901"/>
      <c r="Q7" s="901"/>
      <c r="R7" s="901"/>
      <c r="S7" s="894"/>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c r="SD7" s="21"/>
      <c r="SE7" s="21"/>
      <c r="SF7" s="21"/>
      <c r="SG7" s="21"/>
      <c r="SH7" s="21"/>
      <c r="SI7" s="21"/>
      <c r="SJ7" s="21"/>
      <c r="SK7" s="21"/>
      <c r="SL7" s="21"/>
      <c r="SM7" s="21"/>
      <c r="SN7" s="21"/>
      <c r="SO7" s="21"/>
      <c r="SP7" s="21"/>
      <c r="SQ7" s="21"/>
      <c r="SR7" s="21"/>
      <c r="SS7" s="21"/>
      <c r="ST7" s="21"/>
      <c r="SU7" s="21"/>
      <c r="SV7" s="21"/>
      <c r="SW7" s="21"/>
      <c r="SX7" s="21"/>
      <c r="SY7" s="21"/>
      <c r="SZ7" s="21"/>
      <c r="TA7" s="21"/>
      <c r="TB7" s="21"/>
      <c r="TC7" s="21"/>
      <c r="TD7" s="21"/>
      <c r="TE7" s="21"/>
      <c r="TF7" s="21"/>
      <c r="TG7" s="21"/>
      <c r="TH7" s="21"/>
      <c r="TI7" s="21"/>
      <c r="TJ7" s="21"/>
      <c r="TK7" s="21"/>
      <c r="TL7" s="21"/>
      <c r="TM7" s="21"/>
      <c r="TN7" s="21"/>
      <c r="TO7" s="21"/>
      <c r="TP7" s="21"/>
      <c r="TQ7" s="21"/>
      <c r="TR7" s="21"/>
      <c r="TS7" s="21"/>
      <c r="TT7" s="21"/>
      <c r="TU7" s="21"/>
      <c r="TV7" s="21"/>
      <c r="TW7" s="21"/>
      <c r="TX7" s="21"/>
      <c r="TY7" s="21"/>
      <c r="TZ7" s="21"/>
      <c r="UA7" s="21"/>
      <c r="UB7" s="21"/>
      <c r="UC7" s="21"/>
      <c r="UD7" s="21"/>
      <c r="UE7" s="21"/>
      <c r="UF7" s="21"/>
      <c r="UG7" s="21"/>
      <c r="UH7" s="21"/>
      <c r="UI7" s="21"/>
      <c r="UJ7" s="21"/>
      <c r="UK7" s="21"/>
      <c r="UL7" s="21"/>
      <c r="UM7" s="21"/>
      <c r="UN7" s="21"/>
      <c r="UO7" s="21"/>
      <c r="UP7" s="21"/>
      <c r="UQ7" s="21"/>
      <c r="UR7" s="21"/>
      <c r="US7" s="21"/>
      <c r="UT7" s="21"/>
      <c r="UU7" s="21"/>
      <c r="UV7" s="21"/>
      <c r="UW7" s="21"/>
      <c r="UX7" s="21"/>
      <c r="UY7" s="21"/>
      <c r="UZ7" s="21"/>
      <c r="VA7" s="21"/>
      <c r="VB7" s="21"/>
      <c r="VC7" s="21"/>
      <c r="VD7" s="21"/>
      <c r="VE7" s="21"/>
      <c r="VF7" s="21"/>
      <c r="VG7" s="21"/>
      <c r="VH7" s="21"/>
      <c r="VI7" s="21"/>
      <c r="VJ7" s="21"/>
      <c r="VK7" s="21"/>
      <c r="VL7" s="21"/>
      <c r="VM7" s="21"/>
      <c r="VN7" s="21"/>
      <c r="VO7" s="21"/>
      <c r="VP7" s="21"/>
      <c r="VQ7" s="21"/>
      <c r="VR7" s="21"/>
      <c r="VS7" s="21"/>
      <c r="VT7" s="21"/>
      <c r="VU7" s="21"/>
      <c r="VV7" s="21"/>
      <c r="VW7" s="21"/>
      <c r="VX7" s="21"/>
      <c r="VY7" s="21"/>
      <c r="VZ7" s="21"/>
      <c r="WA7" s="21"/>
      <c r="WB7" s="21"/>
      <c r="WC7" s="21"/>
      <c r="WD7" s="21"/>
      <c r="WE7" s="21"/>
      <c r="WF7" s="21"/>
      <c r="WG7" s="21"/>
      <c r="WH7" s="21"/>
      <c r="WI7" s="21"/>
      <c r="WJ7" s="21"/>
      <c r="WK7" s="21"/>
      <c r="WL7" s="21"/>
      <c r="WM7" s="21"/>
      <c r="WN7" s="21"/>
      <c r="WO7" s="21"/>
      <c r="WP7" s="21"/>
      <c r="WQ7" s="21"/>
      <c r="WR7" s="21"/>
      <c r="WS7" s="21"/>
      <c r="WT7" s="21"/>
      <c r="WU7" s="21"/>
      <c r="WV7" s="21"/>
      <c r="WW7" s="21"/>
      <c r="WX7" s="21"/>
      <c r="WY7" s="21"/>
      <c r="WZ7" s="21"/>
      <c r="XA7" s="21"/>
      <c r="XB7" s="21"/>
      <c r="XC7" s="21"/>
      <c r="XD7" s="21"/>
      <c r="XE7" s="21"/>
      <c r="XF7" s="21"/>
      <c r="XG7" s="21"/>
      <c r="XH7" s="21"/>
      <c r="XI7" s="21"/>
      <c r="XJ7" s="21"/>
      <c r="XK7" s="21"/>
      <c r="XL7" s="21"/>
      <c r="XM7" s="21"/>
      <c r="XN7" s="21"/>
      <c r="XO7" s="21"/>
      <c r="XP7" s="21"/>
      <c r="XQ7" s="21"/>
      <c r="XR7" s="21"/>
      <c r="XS7" s="21"/>
      <c r="XT7" s="21"/>
      <c r="XU7" s="21"/>
      <c r="XV7" s="21"/>
      <c r="XW7" s="21"/>
      <c r="XX7" s="21"/>
      <c r="XY7" s="21"/>
      <c r="XZ7" s="21"/>
      <c r="YA7" s="21"/>
      <c r="YB7" s="21"/>
      <c r="YC7" s="21"/>
      <c r="YD7" s="21"/>
      <c r="YE7" s="21"/>
      <c r="YF7" s="21"/>
      <c r="YG7" s="21"/>
      <c r="YH7" s="21"/>
      <c r="YI7" s="21"/>
      <c r="YJ7" s="21"/>
      <c r="YK7" s="21"/>
      <c r="YL7" s="21"/>
      <c r="YM7" s="21"/>
      <c r="YN7" s="21"/>
      <c r="YO7" s="21"/>
      <c r="YP7" s="21"/>
      <c r="YQ7" s="21"/>
      <c r="YR7" s="21"/>
      <c r="YS7" s="21"/>
      <c r="YT7" s="21"/>
      <c r="YU7" s="21"/>
      <c r="YV7" s="21"/>
      <c r="YW7" s="21"/>
      <c r="YX7" s="21"/>
      <c r="YY7" s="21"/>
      <c r="YZ7" s="21"/>
      <c r="ZA7" s="21"/>
      <c r="ZB7" s="21"/>
      <c r="ZC7" s="21"/>
      <c r="ZD7" s="21"/>
      <c r="ZE7" s="21"/>
      <c r="ZF7" s="21"/>
      <c r="ZG7" s="21"/>
      <c r="ZH7" s="21"/>
      <c r="ZI7" s="21"/>
      <c r="ZJ7" s="21"/>
      <c r="ZK7" s="21"/>
      <c r="ZL7" s="21"/>
      <c r="ZM7" s="21"/>
      <c r="ZN7" s="21"/>
      <c r="ZO7" s="21"/>
      <c r="ZP7" s="21"/>
      <c r="ZQ7" s="21"/>
      <c r="ZR7" s="21"/>
      <c r="ZS7" s="21"/>
      <c r="ZT7" s="21"/>
      <c r="ZU7" s="21"/>
      <c r="ZV7" s="21"/>
      <c r="ZW7" s="21"/>
      <c r="ZX7" s="21"/>
      <c r="ZY7" s="21"/>
      <c r="ZZ7" s="21"/>
      <c r="AAA7" s="21"/>
      <c r="AAB7" s="21"/>
      <c r="AAC7" s="21"/>
      <c r="AAD7" s="21"/>
      <c r="AAE7" s="21"/>
      <c r="AAF7" s="21"/>
      <c r="AAG7" s="21"/>
      <c r="AAH7" s="21"/>
      <c r="AAI7" s="21"/>
      <c r="AAJ7" s="21"/>
      <c r="AAK7" s="21"/>
      <c r="AAL7" s="21"/>
      <c r="AAM7" s="21"/>
      <c r="AAN7" s="21"/>
      <c r="AAO7" s="21"/>
      <c r="AAP7" s="21"/>
      <c r="AAQ7" s="21"/>
      <c r="AAR7" s="21"/>
      <c r="AAS7" s="21"/>
      <c r="AAT7" s="21"/>
      <c r="AAU7" s="21"/>
      <c r="AAV7" s="21"/>
      <c r="AAW7" s="21"/>
      <c r="AAX7" s="21"/>
      <c r="AAY7" s="21"/>
      <c r="AAZ7" s="21"/>
      <c r="ABA7" s="21"/>
      <c r="ABB7" s="21"/>
      <c r="ABC7" s="21"/>
      <c r="ABD7" s="21"/>
      <c r="ABE7" s="21"/>
      <c r="ABF7" s="21"/>
      <c r="ABG7" s="21"/>
      <c r="ABH7" s="21"/>
      <c r="ABI7" s="21"/>
      <c r="ABJ7" s="21"/>
      <c r="ABK7" s="21"/>
      <c r="ABL7" s="21"/>
      <c r="ABM7" s="21"/>
      <c r="ABN7" s="21"/>
      <c r="ABO7" s="21"/>
      <c r="ABP7" s="21"/>
      <c r="ABQ7" s="21"/>
      <c r="ABR7" s="21"/>
      <c r="ABS7" s="21"/>
      <c r="ABT7" s="21"/>
      <c r="ABU7" s="21"/>
      <c r="ABV7" s="21"/>
      <c r="ABW7" s="21"/>
      <c r="ABX7" s="21"/>
      <c r="ABY7" s="21"/>
      <c r="ABZ7" s="21"/>
      <c r="ACA7" s="21"/>
      <c r="ACB7" s="21"/>
      <c r="ACC7" s="21"/>
      <c r="ACD7" s="21"/>
      <c r="ACE7" s="21"/>
      <c r="ACF7" s="21"/>
      <c r="ACG7" s="21"/>
      <c r="ACH7" s="21"/>
      <c r="ACI7" s="21"/>
      <c r="ACJ7" s="21"/>
      <c r="ACK7" s="21"/>
      <c r="ACL7" s="21"/>
      <c r="ACM7" s="21"/>
      <c r="ACN7" s="21"/>
      <c r="ACO7" s="21"/>
      <c r="ACP7" s="21"/>
      <c r="ACQ7" s="21"/>
      <c r="ACR7" s="21"/>
      <c r="ACS7" s="21"/>
      <c r="ACT7" s="21"/>
      <c r="ACU7" s="21"/>
      <c r="ACV7" s="21"/>
      <c r="ACW7" s="21"/>
      <c r="ACX7" s="21"/>
      <c r="ACY7" s="21"/>
      <c r="ACZ7" s="21"/>
      <c r="ADA7" s="21"/>
      <c r="ADB7" s="21"/>
      <c r="ADC7" s="21"/>
      <c r="ADD7" s="21"/>
      <c r="ADE7" s="21"/>
      <c r="ADF7" s="21"/>
      <c r="ADG7" s="21"/>
      <c r="ADH7" s="21"/>
      <c r="ADI7" s="21"/>
      <c r="ADJ7" s="21"/>
      <c r="ADK7" s="21"/>
      <c r="ADL7" s="21"/>
      <c r="ADM7" s="21"/>
      <c r="ADN7" s="21"/>
      <c r="ADO7" s="21"/>
      <c r="ADP7" s="21"/>
      <c r="ADQ7" s="21"/>
      <c r="ADR7" s="21"/>
      <c r="ADS7" s="21"/>
      <c r="ADT7" s="21"/>
      <c r="ADU7" s="21"/>
      <c r="ADV7" s="21"/>
      <c r="ADW7" s="21"/>
      <c r="ADX7" s="21"/>
      <c r="ADY7" s="21"/>
      <c r="ADZ7" s="21"/>
      <c r="AEA7" s="21"/>
      <c r="AEB7" s="21"/>
      <c r="AEC7" s="21"/>
      <c r="AED7" s="21"/>
      <c r="AEE7" s="21"/>
      <c r="AEF7" s="21"/>
      <c r="AEG7" s="21"/>
      <c r="AEH7" s="21"/>
      <c r="AEI7" s="21"/>
      <c r="AEJ7" s="21"/>
      <c r="AEK7" s="21"/>
      <c r="AEL7" s="21"/>
      <c r="AEM7" s="21"/>
      <c r="AEN7" s="21"/>
      <c r="AEO7" s="21"/>
      <c r="AEP7" s="21"/>
      <c r="AEQ7" s="21"/>
      <c r="AER7" s="21"/>
      <c r="AES7" s="21"/>
      <c r="AET7" s="21"/>
      <c r="AEU7" s="21"/>
      <c r="AEV7" s="21"/>
      <c r="AEW7" s="21"/>
      <c r="AEX7" s="21"/>
      <c r="AEY7" s="21"/>
      <c r="AEZ7" s="21"/>
      <c r="AFA7" s="21"/>
      <c r="AFB7" s="21"/>
      <c r="AFC7" s="21"/>
      <c r="AFD7" s="21"/>
      <c r="AFE7" s="21"/>
      <c r="AFF7" s="21"/>
      <c r="AFG7" s="21"/>
      <c r="AFH7" s="21"/>
      <c r="AFI7" s="21"/>
      <c r="AFJ7" s="21"/>
      <c r="AFK7" s="21"/>
      <c r="AFL7" s="21"/>
      <c r="AFM7" s="21"/>
      <c r="AFN7" s="21"/>
      <c r="AFO7" s="21"/>
      <c r="AFP7" s="21"/>
      <c r="AFQ7" s="21"/>
      <c r="AFR7" s="21"/>
      <c r="AFS7" s="21"/>
      <c r="AFT7" s="21"/>
      <c r="AFU7" s="21"/>
      <c r="AFV7" s="21"/>
      <c r="AFW7" s="21"/>
      <c r="AFX7" s="21"/>
      <c r="AFY7" s="21"/>
      <c r="AFZ7" s="21"/>
      <c r="AGA7" s="21"/>
      <c r="AGB7" s="21"/>
      <c r="AGC7" s="21"/>
      <c r="AGD7" s="21"/>
      <c r="AGE7" s="21"/>
      <c r="AGF7" s="21"/>
      <c r="AGG7" s="21"/>
      <c r="AGH7" s="21"/>
      <c r="AGI7" s="21"/>
      <c r="AGJ7" s="21"/>
      <c r="AGK7" s="21"/>
      <c r="AGL7" s="21"/>
      <c r="AGM7" s="21"/>
      <c r="AGN7" s="21"/>
      <c r="AGO7" s="21"/>
      <c r="AGP7" s="21"/>
      <c r="AGQ7" s="21"/>
      <c r="AGR7" s="21"/>
      <c r="AGS7" s="21"/>
      <c r="AGT7" s="21"/>
      <c r="AGU7" s="21"/>
      <c r="AGV7" s="21"/>
      <c r="AGW7" s="21"/>
      <c r="AGX7" s="21"/>
      <c r="AGY7" s="21"/>
      <c r="AGZ7" s="21"/>
      <c r="AHA7" s="21"/>
      <c r="AHB7" s="21"/>
      <c r="AHC7" s="21"/>
      <c r="AHD7" s="21"/>
      <c r="AHE7" s="21"/>
      <c r="AHF7" s="21"/>
      <c r="AHG7" s="21"/>
      <c r="AHH7" s="21"/>
      <c r="AHI7" s="21"/>
      <c r="AHJ7" s="21"/>
      <c r="AHK7" s="21"/>
      <c r="AHL7" s="21"/>
      <c r="AHM7" s="21"/>
      <c r="AHN7" s="21"/>
      <c r="AHO7" s="21"/>
      <c r="AHP7" s="21"/>
      <c r="AHQ7" s="21"/>
      <c r="AHR7" s="21"/>
      <c r="AHS7" s="21"/>
      <c r="AHT7" s="21"/>
      <c r="AHU7" s="21"/>
      <c r="AHV7" s="21"/>
      <c r="AHW7" s="21"/>
      <c r="AHX7" s="21"/>
      <c r="AHY7" s="21"/>
      <c r="AHZ7" s="21"/>
      <c r="AIA7" s="21"/>
      <c r="AIB7" s="21"/>
      <c r="AIC7" s="21"/>
      <c r="AID7" s="21"/>
      <c r="AIE7" s="21"/>
      <c r="AIF7" s="21"/>
      <c r="AIG7" s="21"/>
      <c r="AIH7" s="21"/>
      <c r="AII7" s="21"/>
      <c r="AIJ7" s="21"/>
      <c r="AIK7" s="21"/>
      <c r="AIL7" s="21"/>
      <c r="AIM7" s="21"/>
      <c r="AIN7" s="21"/>
      <c r="AIO7" s="21"/>
      <c r="AIP7" s="21"/>
      <c r="AIQ7" s="21"/>
      <c r="AIR7" s="21"/>
      <c r="AIS7" s="21"/>
      <c r="AIT7" s="21"/>
      <c r="AIU7" s="21"/>
      <c r="AIV7" s="21"/>
      <c r="AIW7" s="21"/>
      <c r="AIX7" s="21"/>
      <c r="AIY7" s="21"/>
      <c r="AIZ7" s="21"/>
      <c r="AJA7" s="21"/>
      <c r="AJB7" s="21"/>
      <c r="AJC7" s="21"/>
      <c r="AJD7" s="21"/>
      <c r="AJE7" s="21"/>
      <c r="AJF7" s="21"/>
      <c r="AJG7" s="21"/>
      <c r="AJH7" s="21"/>
      <c r="AJI7" s="21"/>
      <c r="AJJ7" s="21"/>
      <c r="AJK7" s="21"/>
      <c r="AJL7" s="21"/>
      <c r="AJM7" s="21"/>
      <c r="AJN7" s="21"/>
      <c r="AJO7" s="21"/>
      <c r="AJP7" s="21"/>
      <c r="AJQ7" s="21"/>
      <c r="AJR7" s="21"/>
      <c r="AJS7" s="21"/>
      <c r="AJT7" s="21"/>
      <c r="AJU7" s="21"/>
      <c r="AJV7" s="21"/>
      <c r="AJW7" s="21"/>
      <c r="AJX7" s="21"/>
      <c r="AJY7" s="21"/>
      <c r="AJZ7" s="21"/>
      <c r="AKA7" s="21"/>
      <c r="AKB7" s="21"/>
      <c r="AKC7" s="21"/>
      <c r="AKD7" s="21"/>
      <c r="AKE7" s="21"/>
      <c r="AKF7" s="21"/>
      <c r="AKG7" s="21"/>
      <c r="AKH7" s="21"/>
      <c r="AKI7" s="21"/>
      <c r="AKJ7" s="21"/>
      <c r="AKK7" s="21"/>
      <c r="AKL7" s="21"/>
      <c r="AKM7" s="21"/>
      <c r="AKN7" s="21"/>
      <c r="AKO7" s="21"/>
      <c r="AKP7" s="21"/>
      <c r="AKQ7" s="21"/>
      <c r="AKR7" s="21"/>
      <c r="AKS7" s="21"/>
      <c r="AKT7" s="21"/>
      <c r="AKU7" s="21"/>
      <c r="AKV7" s="21"/>
      <c r="AKW7" s="21"/>
      <c r="AKX7" s="21"/>
      <c r="AKY7" s="21"/>
      <c r="AKZ7" s="21"/>
      <c r="ALA7" s="21"/>
      <c r="ALB7" s="21"/>
      <c r="ALC7" s="21"/>
      <c r="ALD7" s="21"/>
      <c r="ALE7" s="21"/>
      <c r="ALF7" s="21"/>
      <c r="ALG7" s="21"/>
      <c r="ALH7" s="21"/>
      <c r="ALI7" s="21"/>
      <c r="ALJ7" s="21"/>
      <c r="ALK7" s="21"/>
      <c r="ALL7" s="21"/>
      <c r="ALM7" s="21"/>
      <c r="ALN7" s="21"/>
      <c r="ALO7" s="21"/>
      <c r="ALP7" s="21"/>
      <c r="ALQ7" s="21"/>
      <c r="ALR7" s="21"/>
      <c r="ALS7" s="21"/>
      <c r="ALT7" s="21"/>
      <c r="ALU7" s="21"/>
      <c r="ALV7" s="21"/>
      <c r="ALW7" s="21"/>
      <c r="ALX7" s="21"/>
      <c r="ALY7" s="21"/>
      <c r="ALZ7" s="21"/>
      <c r="AMA7" s="21"/>
      <c r="AMB7" s="21"/>
      <c r="AMC7" s="21"/>
      <c r="AMD7" s="21"/>
      <c r="AME7" s="21"/>
      <c r="AMF7" s="21"/>
      <c r="AMG7" s="21"/>
      <c r="AMH7" s="21"/>
      <c r="AMI7" s="21"/>
      <c r="AMJ7" s="21"/>
      <c r="AMK7" s="21"/>
      <c r="AML7" s="21"/>
      <c r="AMM7" s="21"/>
      <c r="AMN7" s="21"/>
      <c r="AMO7" s="21"/>
      <c r="AMP7" s="21"/>
      <c r="AMQ7" s="21"/>
      <c r="AMR7" s="21"/>
      <c r="AMS7" s="21"/>
      <c r="AMT7" s="21"/>
      <c r="AMU7" s="21"/>
      <c r="AMV7" s="21"/>
      <c r="AMW7" s="21"/>
      <c r="AMX7" s="21"/>
      <c r="AMY7" s="21"/>
      <c r="AMZ7" s="21"/>
      <c r="ANA7" s="21"/>
      <c r="ANB7" s="21"/>
      <c r="ANC7" s="21"/>
      <c r="AND7" s="21"/>
      <c r="ANE7" s="21"/>
      <c r="ANF7" s="21"/>
      <c r="ANG7" s="21"/>
      <c r="ANH7" s="21"/>
      <c r="ANI7" s="21"/>
      <c r="ANJ7" s="21"/>
      <c r="ANK7" s="21"/>
      <c r="ANL7" s="21"/>
      <c r="ANM7" s="21"/>
      <c r="ANN7" s="21"/>
      <c r="ANO7" s="21"/>
      <c r="ANP7" s="21"/>
      <c r="ANQ7" s="21"/>
      <c r="ANR7" s="21"/>
      <c r="ANS7" s="21"/>
      <c r="ANT7" s="21"/>
      <c r="ANU7" s="21"/>
      <c r="ANV7" s="21"/>
      <c r="ANW7" s="21"/>
      <c r="ANX7" s="21"/>
      <c r="ANY7" s="21"/>
      <c r="ANZ7" s="21"/>
      <c r="AOA7" s="21"/>
      <c r="AOB7" s="21"/>
      <c r="AOC7" s="21"/>
      <c r="AOD7" s="21"/>
      <c r="AOE7" s="21"/>
      <c r="AOF7" s="21"/>
      <c r="AOG7" s="21"/>
      <c r="AOH7" s="21"/>
      <c r="AOI7" s="21"/>
      <c r="AOJ7" s="21"/>
      <c r="AOK7" s="21"/>
      <c r="AOL7" s="21"/>
      <c r="AOM7" s="21"/>
      <c r="AON7" s="21"/>
      <c r="AOO7" s="21"/>
      <c r="AOP7" s="21"/>
      <c r="AOQ7" s="21"/>
      <c r="AOR7" s="21"/>
      <c r="AOS7" s="21"/>
      <c r="AOT7" s="21"/>
      <c r="AOU7" s="21"/>
      <c r="AOV7" s="21"/>
      <c r="AOW7" s="21"/>
      <c r="AOX7" s="21"/>
      <c r="AOY7" s="21"/>
      <c r="AOZ7" s="21"/>
      <c r="APA7" s="21"/>
      <c r="APB7" s="21"/>
      <c r="APC7" s="21"/>
      <c r="APD7" s="21"/>
      <c r="APE7" s="21"/>
      <c r="APF7" s="21"/>
      <c r="APG7" s="21"/>
      <c r="APH7" s="21"/>
      <c r="API7" s="21"/>
      <c r="APJ7" s="21"/>
      <c r="APK7" s="21"/>
      <c r="APL7" s="21"/>
      <c r="APM7" s="21"/>
      <c r="APN7" s="21"/>
      <c r="APO7" s="21"/>
      <c r="APP7" s="21"/>
      <c r="APQ7" s="21"/>
      <c r="APR7" s="21"/>
      <c r="APS7" s="21"/>
      <c r="APT7" s="21"/>
      <c r="APU7" s="21"/>
      <c r="APV7" s="21"/>
      <c r="APW7" s="21"/>
      <c r="APX7" s="21"/>
      <c r="APY7" s="21"/>
      <c r="APZ7" s="21"/>
      <c r="AQA7" s="21"/>
      <c r="AQB7" s="21"/>
      <c r="AQC7" s="21"/>
      <c r="AQD7" s="21"/>
      <c r="AQE7" s="21"/>
      <c r="AQF7" s="21"/>
      <c r="AQG7" s="21"/>
      <c r="AQH7" s="21"/>
      <c r="AQI7" s="21"/>
      <c r="AQJ7" s="21"/>
      <c r="AQK7" s="21"/>
      <c r="AQL7" s="21"/>
      <c r="AQM7" s="21"/>
      <c r="AQN7" s="21"/>
      <c r="AQO7" s="21"/>
      <c r="AQP7" s="21"/>
      <c r="AQQ7" s="21"/>
      <c r="AQR7" s="21"/>
      <c r="AQS7" s="21"/>
      <c r="AQT7" s="21"/>
      <c r="AQU7" s="21"/>
      <c r="AQV7" s="21"/>
      <c r="AQW7" s="21"/>
      <c r="AQX7" s="21"/>
      <c r="AQY7" s="21"/>
      <c r="AQZ7" s="21"/>
      <c r="ARA7" s="21"/>
      <c r="ARB7" s="21"/>
      <c r="ARC7" s="21"/>
      <c r="ARD7" s="21"/>
      <c r="ARE7" s="21"/>
      <c r="ARF7" s="21"/>
      <c r="ARG7" s="21"/>
      <c r="ARH7" s="21"/>
      <c r="ARI7" s="21"/>
      <c r="ARJ7" s="21"/>
      <c r="ARK7" s="21"/>
      <c r="ARL7" s="21"/>
      <c r="ARM7" s="21"/>
      <c r="ARN7" s="21"/>
      <c r="ARO7" s="21"/>
      <c r="ARP7" s="21"/>
      <c r="ARQ7" s="21"/>
      <c r="ARR7" s="21"/>
      <c r="ARS7" s="21"/>
      <c r="ART7" s="21"/>
      <c r="ARU7" s="21"/>
      <c r="ARV7" s="21"/>
      <c r="ARW7" s="21"/>
      <c r="ARX7" s="21"/>
      <c r="ARY7" s="21"/>
      <c r="ARZ7" s="21"/>
      <c r="ASA7" s="21"/>
      <c r="ASB7" s="21"/>
      <c r="ASC7" s="21"/>
      <c r="ASD7" s="21"/>
      <c r="ASE7" s="21"/>
      <c r="ASF7" s="21"/>
      <c r="ASG7" s="21"/>
      <c r="ASH7" s="21"/>
      <c r="ASI7" s="21"/>
      <c r="ASJ7" s="21"/>
      <c r="ASK7" s="21"/>
      <c r="ASL7" s="21"/>
      <c r="ASM7" s="21"/>
      <c r="ASN7" s="21"/>
      <c r="ASO7" s="21"/>
      <c r="ASP7" s="21"/>
      <c r="ASQ7" s="21"/>
      <c r="ASR7" s="21"/>
      <c r="ASS7" s="21"/>
      <c r="AST7" s="21"/>
      <c r="ASU7" s="21"/>
      <c r="ASV7" s="21"/>
      <c r="ASW7" s="21"/>
      <c r="ASX7" s="21"/>
      <c r="ASY7" s="21"/>
      <c r="ASZ7" s="21"/>
      <c r="ATA7" s="21"/>
      <c r="ATB7" s="21"/>
      <c r="ATC7" s="21"/>
      <c r="ATD7" s="21"/>
      <c r="ATE7" s="21"/>
      <c r="ATF7" s="21"/>
      <c r="ATG7" s="21"/>
      <c r="ATH7" s="21"/>
      <c r="ATI7" s="21"/>
      <c r="ATJ7" s="21"/>
      <c r="ATK7" s="21"/>
      <c r="ATL7" s="21"/>
      <c r="ATM7" s="21"/>
      <c r="ATN7" s="21"/>
      <c r="ATO7" s="21"/>
      <c r="ATP7" s="21"/>
      <c r="ATQ7" s="21"/>
      <c r="ATR7" s="21"/>
      <c r="ATS7" s="21"/>
      <c r="ATT7" s="21"/>
      <c r="ATU7" s="21"/>
      <c r="ATV7" s="21"/>
      <c r="ATW7" s="21"/>
      <c r="ATX7" s="21"/>
      <c r="ATY7" s="21"/>
      <c r="ATZ7" s="21"/>
      <c r="AUA7" s="21"/>
      <c r="AUB7" s="21"/>
      <c r="AUC7" s="21"/>
      <c r="AUD7" s="21"/>
      <c r="AUE7" s="21"/>
      <c r="AUF7" s="21"/>
      <c r="AUG7" s="21"/>
      <c r="AUH7" s="21"/>
      <c r="AUI7" s="21"/>
      <c r="AUJ7" s="21"/>
      <c r="AUK7" s="21"/>
      <c r="AUL7" s="21"/>
      <c r="AUM7" s="21"/>
      <c r="AUN7" s="21"/>
      <c r="AUO7" s="21"/>
      <c r="AUP7" s="21"/>
      <c r="AUQ7" s="21"/>
      <c r="AUR7" s="21"/>
      <c r="AUS7" s="21"/>
      <c r="AUT7" s="21"/>
      <c r="AUU7" s="21"/>
      <c r="AUV7" s="21"/>
      <c r="AUW7" s="21"/>
      <c r="AUX7" s="21"/>
      <c r="AUY7" s="21"/>
      <c r="AUZ7" s="21"/>
      <c r="AVA7" s="21"/>
      <c r="AVB7" s="21"/>
      <c r="AVC7" s="21"/>
      <c r="AVD7" s="21"/>
      <c r="AVE7" s="21"/>
      <c r="AVF7" s="21"/>
      <c r="AVG7" s="21"/>
      <c r="AVH7" s="21"/>
      <c r="AVI7" s="21"/>
      <c r="AVJ7" s="21"/>
      <c r="AVK7" s="21"/>
      <c r="AVL7" s="21"/>
      <c r="AVM7" s="21"/>
      <c r="AVN7" s="21"/>
      <c r="AVO7" s="21"/>
      <c r="AVP7" s="21"/>
      <c r="AVQ7" s="21"/>
      <c r="AVR7" s="21"/>
      <c r="AVS7" s="21"/>
      <c r="AVT7" s="21"/>
      <c r="AVU7" s="21"/>
      <c r="AVV7" s="21"/>
      <c r="AVW7" s="21"/>
      <c r="AVX7" s="21"/>
      <c r="AVY7" s="21"/>
      <c r="AVZ7" s="21"/>
      <c r="AWA7" s="21"/>
      <c r="AWB7" s="21"/>
      <c r="AWC7" s="21"/>
      <c r="AWD7" s="21"/>
      <c r="AWE7" s="21"/>
      <c r="AWF7" s="21"/>
      <c r="AWG7" s="21"/>
      <c r="AWH7" s="21"/>
      <c r="AWI7" s="21"/>
      <c r="AWJ7" s="21"/>
      <c r="AWK7" s="21"/>
      <c r="AWL7" s="21"/>
      <c r="AWM7" s="21"/>
      <c r="AWN7" s="21"/>
      <c r="AWO7" s="21"/>
      <c r="AWP7" s="21"/>
      <c r="AWQ7" s="21"/>
      <c r="AWR7" s="21"/>
      <c r="AWS7" s="21"/>
      <c r="AWT7" s="21"/>
      <c r="AWU7" s="21"/>
      <c r="AWV7" s="21"/>
      <c r="AWW7" s="21"/>
      <c r="AWX7" s="21"/>
      <c r="AWY7" s="21"/>
      <c r="AWZ7" s="21"/>
      <c r="AXA7" s="21"/>
      <c r="AXB7" s="21"/>
      <c r="AXC7" s="21"/>
      <c r="AXD7" s="21"/>
      <c r="AXE7" s="21"/>
      <c r="AXF7" s="21"/>
      <c r="AXG7" s="21"/>
      <c r="AXH7" s="21"/>
      <c r="AXI7" s="21"/>
      <c r="AXJ7" s="21"/>
      <c r="AXK7" s="21"/>
      <c r="AXL7" s="21"/>
      <c r="AXM7" s="21"/>
      <c r="AXN7" s="21"/>
      <c r="AXO7" s="21"/>
      <c r="AXP7" s="21"/>
      <c r="AXQ7" s="21"/>
      <c r="AXR7" s="21"/>
      <c r="AXS7" s="21"/>
      <c r="AXT7" s="21"/>
      <c r="AXU7" s="21"/>
      <c r="AXV7" s="21"/>
      <c r="AXW7" s="21"/>
      <c r="AXX7" s="21"/>
      <c r="AXY7" s="21"/>
      <c r="AXZ7" s="21"/>
      <c r="AYA7" s="21"/>
      <c r="AYB7" s="21"/>
      <c r="AYC7" s="21"/>
      <c r="AYD7" s="21"/>
      <c r="AYE7" s="21"/>
      <c r="AYF7" s="21"/>
      <c r="AYG7" s="21"/>
      <c r="AYH7" s="21"/>
      <c r="AYI7" s="21"/>
      <c r="AYJ7" s="21"/>
      <c r="AYK7" s="21"/>
      <c r="AYL7" s="21"/>
      <c r="AYM7" s="21"/>
      <c r="AYN7" s="21"/>
      <c r="AYO7" s="21"/>
      <c r="AYP7" s="21"/>
      <c r="AYQ7" s="21"/>
      <c r="AYR7" s="21"/>
      <c r="AYS7" s="21"/>
      <c r="AYT7" s="21"/>
      <c r="AYU7" s="21"/>
      <c r="AYV7" s="21"/>
      <c r="AYW7" s="21"/>
      <c r="AYX7" s="21"/>
      <c r="AYY7" s="21"/>
      <c r="AYZ7" s="21"/>
      <c r="AZA7" s="21"/>
      <c r="AZB7" s="21"/>
      <c r="AZC7" s="21"/>
      <c r="AZD7" s="21"/>
      <c r="AZE7" s="21"/>
      <c r="AZF7" s="21"/>
      <c r="AZG7" s="21"/>
      <c r="AZH7" s="21"/>
      <c r="AZI7" s="21"/>
      <c r="AZJ7" s="21"/>
      <c r="AZK7" s="21"/>
      <c r="AZL7" s="21"/>
      <c r="AZM7" s="21"/>
      <c r="AZN7" s="21"/>
      <c r="AZO7" s="21"/>
      <c r="AZP7" s="21"/>
      <c r="AZQ7" s="21"/>
      <c r="AZR7" s="21"/>
      <c r="AZS7" s="21"/>
      <c r="AZT7" s="21"/>
      <c r="AZU7" s="21"/>
      <c r="AZV7" s="21"/>
      <c r="AZW7" s="21"/>
      <c r="AZX7" s="21"/>
      <c r="AZY7" s="21"/>
      <c r="AZZ7" s="21"/>
      <c r="BAA7" s="21"/>
      <c r="BAB7" s="21"/>
      <c r="BAC7" s="21"/>
      <c r="BAD7" s="21"/>
      <c r="BAE7" s="21"/>
      <c r="BAF7" s="21"/>
      <c r="BAG7" s="21"/>
      <c r="BAH7" s="21"/>
      <c r="BAI7" s="21"/>
      <c r="BAJ7" s="21"/>
      <c r="BAK7" s="21"/>
      <c r="BAL7" s="21"/>
      <c r="BAM7" s="21"/>
      <c r="BAN7" s="21"/>
      <c r="BAO7" s="21"/>
      <c r="BAP7" s="21"/>
      <c r="BAQ7" s="21"/>
      <c r="BAR7" s="21"/>
      <c r="BAS7" s="21"/>
      <c r="BAT7" s="21"/>
      <c r="BAU7" s="21"/>
      <c r="BAV7" s="21"/>
      <c r="BAW7" s="21"/>
      <c r="BAX7" s="21"/>
      <c r="BAY7" s="21"/>
      <c r="BAZ7" s="21"/>
      <c r="BBA7" s="21"/>
      <c r="BBB7" s="21"/>
      <c r="BBC7" s="21"/>
      <c r="BBD7" s="21"/>
      <c r="BBE7" s="21"/>
      <c r="BBF7" s="21"/>
      <c r="BBG7" s="21"/>
      <c r="BBH7" s="21"/>
      <c r="BBI7" s="21"/>
      <c r="BBJ7" s="21"/>
      <c r="BBK7" s="21"/>
      <c r="BBL7" s="21"/>
      <c r="BBM7" s="21"/>
      <c r="BBN7" s="21"/>
      <c r="BBO7" s="21"/>
      <c r="BBP7" s="21"/>
      <c r="BBQ7" s="21"/>
      <c r="BBR7" s="21"/>
      <c r="BBS7" s="21"/>
      <c r="BBT7" s="21"/>
      <c r="BBU7" s="21"/>
      <c r="BBV7" s="21"/>
      <c r="BBW7" s="21"/>
      <c r="BBX7" s="21"/>
      <c r="BBY7" s="21"/>
      <c r="BBZ7" s="21"/>
      <c r="BCA7" s="21"/>
      <c r="BCB7" s="21"/>
      <c r="BCC7" s="21"/>
      <c r="BCD7" s="21"/>
      <c r="BCE7" s="21"/>
      <c r="BCF7" s="21"/>
      <c r="BCG7" s="21"/>
      <c r="BCH7" s="21"/>
      <c r="BCI7" s="21"/>
      <c r="BCJ7" s="21"/>
      <c r="BCK7" s="21"/>
      <c r="BCL7" s="21"/>
      <c r="BCM7" s="21"/>
      <c r="BCN7" s="21"/>
      <c r="BCO7" s="21"/>
      <c r="BCP7" s="21"/>
      <c r="BCQ7" s="21"/>
      <c r="BCR7" s="21"/>
      <c r="BCS7" s="21"/>
      <c r="BCT7" s="21"/>
      <c r="BCU7" s="21"/>
      <c r="BCV7" s="21"/>
      <c r="BCW7" s="21"/>
      <c r="BCX7" s="21"/>
      <c r="BCY7" s="21"/>
      <c r="BCZ7" s="21"/>
      <c r="BDA7" s="21"/>
      <c r="BDB7" s="21"/>
      <c r="BDC7" s="21"/>
      <c r="BDD7" s="21"/>
      <c r="BDE7" s="21"/>
      <c r="BDF7" s="21"/>
      <c r="BDG7" s="21"/>
      <c r="BDH7" s="21"/>
      <c r="BDI7" s="21"/>
      <c r="BDJ7" s="21"/>
      <c r="BDK7" s="21"/>
      <c r="BDL7" s="21"/>
      <c r="BDM7" s="21"/>
      <c r="BDN7" s="21"/>
      <c r="BDO7" s="21"/>
      <c r="BDP7" s="21"/>
      <c r="BDQ7" s="21"/>
      <c r="BDR7" s="21"/>
      <c r="BDS7" s="21"/>
      <c r="BDT7" s="21"/>
      <c r="BDU7" s="21"/>
      <c r="BDV7" s="21"/>
      <c r="BDW7" s="21"/>
      <c r="BDX7" s="21"/>
      <c r="BDY7" s="21"/>
      <c r="BDZ7" s="21"/>
      <c r="BEA7" s="21"/>
      <c r="BEB7" s="21"/>
      <c r="BEC7" s="21"/>
      <c r="BED7" s="21"/>
      <c r="BEE7" s="21"/>
      <c r="BEF7" s="21"/>
      <c r="BEG7" s="21"/>
      <c r="BEH7" s="21"/>
      <c r="BEI7" s="21"/>
      <c r="BEJ7" s="21"/>
      <c r="BEK7" s="21"/>
      <c r="BEL7" s="21"/>
      <c r="BEM7" s="21"/>
      <c r="BEN7" s="21"/>
      <c r="BEO7" s="21"/>
      <c r="BEP7" s="21"/>
      <c r="BEQ7" s="21"/>
      <c r="BER7" s="21"/>
      <c r="BES7" s="21"/>
      <c r="BET7" s="21"/>
      <c r="BEU7" s="21"/>
      <c r="BEV7" s="21"/>
      <c r="BEW7" s="21"/>
      <c r="BEX7" s="21"/>
      <c r="BEY7" s="21"/>
      <c r="BEZ7" s="21"/>
      <c r="BFA7" s="21"/>
      <c r="BFB7" s="21"/>
      <c r="BFC7" s="21"/>
      <c r="BFD7" s="21"/>
      <c r="BFE7" s="21"/>
      <c r="BFF7" s="21"/>
      <c r="BFG7" s="21"/>
      <c r="BFH7" s="21"/>
      <c r="BFI7" s="21"/>
      <c r="BFJ7" s="21"/>
      <c r="BFK7" s="21"/>
      <c r="BFL7" s="21"/>
      <c r="BFM7" s="21"/>
      <c r="BFN7" s="21"/>
      <c r="BFO7" s="21"/>
      <c r="BFP7" s="21"/>
      <c r="BFQ7" s="21"/>
      <c r="BFR7" s="21"/>
      <c r="BFS7" s="21"/>
      <c r="BFT7" s="21"/>
      <c r="BFU7" s="21"/>
      <c r="BFV7" s="21"/>
      <c r="BFW7" s="21"/>
      <c r="BFX7" s="21"/>
      <c r="BFY7" s="21"/>
      <c r="BFZ7" s="21"/>
      <c r="BGA7" s="21"/>
      <c r="BGB7" s="21"/>
      <c r="BGC7" s="21"/>
      <c r="BGD7" s="21"/>
      <c r="BGE7" s="21"/>
      <c r="BGF7" s="21"/>
      <c r="BGG7" s="21"/>
      <c r="BGH7" s="21"/>
      <c r="BGI7" s="21"/>
      <c r="BGJ7" s="21"/>
      <c r="BGK7" s="21"/>
      <c r="BGL7" s="21"/>
      <c r="BGM7" s="21"/>
      <c r="BGN7" s="21"/>
      <c r="BGO7" s="21"/>
      <c r="BGP7" s="21"/>
      <c r="BGQ7" s="21"/>
      <c r="BGR7" s="21"/>
      <c r="BGS7" s="21"/>
      <c r="BGT7" s="21"/>
      <c r="BGU7" s="21"/>
      <c r="BGV7" s="21"/>
      <c r="BGW7" s="21"/>
      <c r="BGX7" s="21"/>
      <c r="BGY7" s="21"/>
      <c r="BGZ7" s="21"/>
      <c r="BHA7" s="21"/>
      <c r="BHB7" s="21"/>
      <c r="BHC7" s="21"/>
      <c r="BHD7" s="21"/>
      <c r="BHE7" s="21"/>
      <c r="BHF7" s="21"/>
      <c r="BHG7" s="21"/>
      <c r="BHH7" s="21"/>
      <c r="BHI7" s="21"/>
      <c r="BHJ7" s="21"/>
      <c r="BHK7" s="21"/>
      <c r="BHL7" s="21"/>
      <c r="BHM7" s="21"/>
      <c r="BHN7" s="21"/>
      <c r="BHO7" s="21"/>
      <c r="BHP7" s="21"/>
      <c r="BHQ7" s="21"/>
      <c r="BHR7" s="21"/>
      <c r="BHS7" s="21"/>
      <c r="BHT7" s="21"/>
      <c r="BHU7" s="21"/>
      <c r="BHV7" s="21"/>
      <c r="BHW7" s="21"/>
      <c r="BHX7" s="21"/>
      <c r="BHY7" s="21"/>
      <c r="BHZ7" s="21"/>
      <c r="BIA7" s="21"/>
      <c r="BIB7" s="21"/>
      <c r="BIC7" s="21"/>
      <c r="BID7" s="21"/>
      <c r="BIE7" s="21"/>
      <c r="BIF7" s="21"/>
      <c r="BIG7" s="21"/>
      <c r="BIH7" s="21"/>
      <c r="BII7" s="21"/>
      <c r="BIJ7" s="21"/>
      <c r="BIK7" s="21"/>
      <c r="BIL7" s="21"/>
      <c r="BIM7" s="21"/>
      <c r="BIN7" s="21"/>
      <c r="BIO7" s="21"/>
      <c r="BIP7" s="21"/>
      <c r="BIQ7" s="21"/>
      <c r="BIR7" s="21"/>
      <c r="BIS7" s="21"/>
      <c r="BIT7" s="21"/>
      <c r="BIU7" s="21"/>
      <c r="BIV7" s="21"/>
      <c r="BIW7" s="21"/>
      <c r="BIX7" s="21"/>
      <c r="BIY7" s="21"/>
      <c r="BIZ7" s="21"/>
      <c r="BJA7" s="21"/>
      <c r="BJB7" s="21"/>
      <c r="BJC7" s="21"/>
      <c r="BJD7" s="21"/>
      <c r="BJE7" s="21"/>
      <c r="BJF7" s="21"/>
      <c r="BJG7" s="21"/>
      <c r="BJH7" s="21"/>
      <c r="BJI7" s="21"/>
      <c r="BJJ7" s="21"/>
      <c r="BJK7" s="21"/>
      <c r="BJL7" s="21"/>
      <c r="BJM7" s="21"/>
      <c r="BJN7" s="21"/>
      <c r="BJO7" s="21"/>
      <c r="BJP7" s="21"/>
      <c r="BJQ7" s="21"/>
      <c r="BJR7" s="21"/>
      <c r="BJS7" s="21"/>
      <c r="BJT7" s="21"/>
      <c r="BJU7" s="21"/>
      <c r="BJV7" s="21"/>
      <c r="BJW7" s="21"/>
      <c r="BJX7" s="21"/>
      <c r="BJY7" s="21"/>
      <c r="BJZ7" s="21"/>
      <c r="BKA7" s="21"/>
      <c r="BKB7" s="21"/>
      <c r="BKC7" s="21"/>
      <c r="BKD7" s="21"/>
      <c r="BKE7" s="21"/>
      <c r="BKF7" s="21"/>
      <c r="BKG7" s="21"/>
      <c r="BKH7" s="21"/>
      <c r="BKI7" s="21"/>
      <c r="BKJ7" s="21"/>
      <c r="BKK7" s="21"/>
      <c r="BKL7" s="21"/>
      <c r="BKM7" s="21"/>
      <c r="BKN7" s="21"/>
      <c r="BKO7" s="21"/>
      <c r="BKP7" s="21"/>
      <c r="BKQ7" s="21"/>
      <c r="BKR7" s="21"/>
      <c r="BKS7" s="21"/>
      <c r="BKT7" s="21"/>
      <c r="BKU7" s="21"/>
      <c r="BKV7" s="21"/>
      <c r="BKW7" s="21"/>
      <c r="BKX7" s="21"/>
      <c r="BKY7" s="21"/>
      <c r="BKZ7" s="21"/>
      <c r="BLA7" s="21"/>
      <c r="BLB7" s="21"/>
      <c r="BLC7" s="21"/>
      <c r="BLD7" s="21"/>
      <c r="BLE7" s="21"/>
      <c r="BLF7" s="21"/>
      <c r="BLG7" s="21"/>
      <c r="BLH7" s="21"/>
      <c r="BLI7" s="21"/>
      <c r="BLJ7" s="21"/>
      <c r="BLK7" s="21"/>
      <c r="BLL7" s="21"/>
      <c r="BLM7" s="21"/>
      <c r="BLN7" s="21"/>
      <c r="BLO7" s="21"/>
      <c r="BLP7" s="21"/>
      <c r="BLQ7" s="21"/>
      <c r="BLR7" s="21"/>
      <c r="BLS7" s="21"/>
      <c r="BLT7" s="21"/>
      <c r="BLU7" s="21"/>
      <c r="BLV7" s="21"/>
      <c r="BLW7" s="21"/>
      <c r="BLX7" s="21"/>
      <c r="BLY7" s="21"/>
      <c r="BLZ7" s="21"/>
      <c r="BMA7" s="21"/>
      <c r="BMB7" s="21"/>
      <c r="BMC7" s="21"/>
      <c r="BMD7" s="21"/>
      <c r="BME7" s="21"/>
      <c r="BMF7" s="21"/>
      <c r="BMG7" s="21"/>
      <c r="BMH7" s="21"/>
      <c r="BMI7" s="21"/>
      <c r="BMJ7" s="21"/>
      <c r="BMK7" s="21"/>
      <c r="BML7" s="21"/>
      <c r="BMM7" s="21"/>
      <c r="BMN7" s="21"/>
      <c r="BMO7" s="21"/>
      <c r="BMP7" s="21"/>
      <c r="BMQ7" s="21"/>
      <c r="BMR7" s="21"/>
      <c r="BMS7" s="21"/>
      <c r="BMT7" s="21"/>
      <c r="BMU7" s="21"/>
      <c r="BMV7" s="21"/>
      <c r="BMW7" s="21"/>
      <c r="BMX7" s="21"/>
      <c r="BMY7" s="21"/>
      <c r="BMZ7" s="21"/>
      <c r="BNA7" s="21"/>
      <c r="BNB7" s="21"/>
      <c r="BNC7" s="21"/>
      <c r="BND7" s="21"/>
      <c r="BNE7" s="21"/>
      <c r="BNF7" s="21"/>
      <c r="BNG7" s="21"/>
      <c r="BNH7" s="21"/>
      <c r="BNI7" s="21"/>
      <c r="BNJ7" s="21"/>
      <c r="BNK7" s="21"/>
      <c r="BNL7" s="21"/>
      <c r="BNM7" s="21"/>
      <c r="BNN7" s="21"/>
      <c r="BNO7" s="21"/>
      <c r="BNP7" s="21"/>
      <c r="BNQ7" s="21"/>
      <c r="BNR7" s="21"/>
      <c r="BNS7" s="21"/>
      <c r="BNT7" s="21"/>
      <c r="BNU7" s="21"/>
      <c r="BNV7" s="21"/>
      <c r="BNW7" s="21"/>
      <c r="BNX7" s="21"/>
      <c r="BNY7" s="21"/>
      <c r="BNZ7" s="21"/>
      <c r="BOA7" s="21"/>
      <c r="BOB7" s="21"/>
      <c r="BOC7" s="21"/>
      <c r="BOD7" s="21"/>
      <c r="BOE7" s="21"/>
      <c r="BOF7" s="21"/>
      <c r="BOG7" s="21"/>
      <c r="BOH7" s="21"/>
      <c r="BOI7" s="21"/>
      <c r="BOJ7" s="21"/>
      <c r="BOK7" s="21"/>
      <c r="BOL7" s="21"/>
      <c r="BOM7" s="21"/>
      <c r="BON7" s="21"/>
      <c r="BOO7" s="21"/>
      <c r="BOP7" s="21"/>
      <c r="BOQ7" s="21"/>
      <c r="BOR7" s="21"/>
      <c r="BOS7" s="21"/>
      <c r="BOT7" s="21"/>
      <c r="BOU7" s="21"/>
      <c r="BOV7" s="21"/>
      <c r="BOW7" s="21"/>
      <c r="BOX7" s="21"/>
      <c r="BOY7" s="21"/>
      <c r="BOZ7" s="21"/>
      <c r="BPA7" s="21"/>
      <c r="BPB7" s="21"/>
      <c r="BPC7" s="21"/>
      <c r="BPD7" s="21"/>
      <c r="BPE7" s="21"/>
      <c r="BPF7" s="21"/>
      <c r="BPG7" s="21"/>
      <c r="BPH7" s="21"/>
      <c r="BPI7" s="21"/>
      <c r="BPJ7" s="21"/>
      <c r="BPK7" s="21"/>
      <c r="BPL7" s="21"/>
      <c r="BPM7" s="21"/>
      <c r="BPN7" s="21"/>
      <c r="BPO7" s="21"/>
      <c r="BPP7" s="21"/>
      <c r="BPQ7" s="21"/>
      <c r="BPR7" s="21"/>
      <c r="BPS7" s="21"/>
      <c r="BPT7" s="21"/>
      <c r="BPU7" s="21"/>
      <c r="BPV7" s="21"/>
      <c r="BPW7" s="21"/>
      <c r="BPX7" s="21"/>
      <c r="BPY7" s="21"/>
      <c r="BPZ7" s="21"/>
      <c r="BQA7" s="21"/>
      <c r="BQB7" s="21"/>
      <c r="BQC7" s="21"/>
      <c r="BQD7" s="21"/>
      <c r="BQE7" s="21"/>
      <c r="BQF7" s="21"/>
      <c r="BQG7" s="21"/>
      <c r="BQH7" s="21"/>
      <c r="BQI7" s="21"/>
      <c r="BQJ7" s="21"/>
      <c r="BQK7" s="21"/>
      <c r="BQL7" s="21"/>
      <c r="BQM7" s="21"/>
      <c r="BQN7" s="21"/>
      <c r="BQO7" s="21"/>
      <c r="BQP7" s="21"/>
      <c r="BQQ7" s="21"/>
      <c r="BQR7" s="21"/>
      <c r="BQS7" s="21"/>
      <c r="BQT7" s="21"/>
      <c r="BQU7" s="21"/>
      <c r="BQV7" s="21"/>
      <c r="BQW7" s="21"/>
      <c r="BQX7" s="21"/>
      <c r="BQY7" s="21"/>
      <c r="BQZ7" s="21"/>
      <c r="BRA7" s="21"/>
      <c r="BRB7" s="21"/>
      <c r="BRC7" s="21"/>
      <c r="BRD7" s="21"/>
      <c r="BRE7" s="21"/>
      <c r="BRF7" s="21"/>
      <c r="BRG7" s="21"/>
      <c r="BRH7" s="21"/>
      <c r="BRI7" s="21"/>
      <c r="BRJ7" s="21"/>
      <c r="BRK7" s="21"/>
      <c r="BRL7" s="21"/>
      <c r="BRM7" s="21"/>
      <c r="BRN7" s="21"/>
      <c r="BRO7" s="21"/>
      <c r="BRP7" s="21"/>
      <c r="BRQ7" s="21"/>
      <c r="BRR7" s="21"/>
      <c r="BRS7" s="21"/>
      <c r="BRT7" s="21"/>
      <c r="BRU7" s="21"/>
      <c r="BRV7" s="21"/>
      <c r="BRW7" s="21"/>
      <c r="BRX7" s="21"/>
      <c r="BRY7" s="21"/>
      <c r="BRZ7" s="21"/>
      <c r="BSA7" s="21"/>
      <c r="BSB7" s="21"/>
      <c r="BSC7" s="21"/>
      <c r="BSD7" s="21"/>
      <c r="BSE7" s="21"/>
      <c r="BSF7" s="21"/>
      <c r="BSG7" s="21"/>
      <c r="BSH7" s="21"/>
      <c r="BSI7" s="21"/>
      <c r="BSJ7" s="21"/>
      <c r="BSK7" s="21"/>
      <c r="BSL7" s="21"/>
      <c r="BSM7" s="21"/>
      <c r="BSN7" s="21"/>
      <c r="BSO7" s="21"/>
      <c r="BSP7" s="21"/>
      <c r="BSQ7" s="21"/>
      <c r="BSR7" s="21"/>
      <c r="BSS7" s="21"/>
      <c r="BST7" s="21"/>
      <c r="BSU7" s="21"/>
      <c r="BSV7" s="21"/>
      <c r="BSW7" s="21"/>
      <c r="BSX7" s="21"/>
      <c r="BSY7" s="21"/>
      <c r="BSZ7" s="21"/>
      <c r="BTA7" s="21"/>
      <c r="BTB7" s="21"/>
      <c r="BTC7" s="21"/>
      <c r="BTD7" s="21"/>
      <c r="BTE7" s="21"/>
      <c r="BTF7" s="21"/>
      <c r="BTG7" s="21"/>
      <c r="BTH7" s="21"/>
      <c r="BTI7" s="21"/>
      <c r="BTJ7" s="21"/>
      <c r="BTK7" s="21"/>
      <c r="BTL7" s="21"/>
      <c r="BTM7" s="21"/>
      <c r="BTN7" s="21"/>
      <c r="BTO7" s="21"/>
      <c r="BTP7" s="21"/>
      <c r="BTQ7" s="21"/>
      <c r="BTR7" s="21"/>
      <c r="BTS7" s="21"/>
      <c r="BTT7" s="21"/>
      <c r="BTU7" s="21"/>
      <c r="BTV7" s="21"/>
      <c r="BTW7" s="21"/>
      <c r="BTX7" s="21"/>
      <c r="BTY7" s="21"/>
      <c r="BTZ7" s="21"/>
      <c r="BUA7" s="21"/>
      <c r="BUB7" s="21"/>
      <c r="BUC7" s="21"/>
      <c r="BUD7" s="21"/>
      <c r="BUE7" s="21"/>
      <c r="BUF7" s="21"/>
      <c r="BUG7" s="21"/>
      <c r="BUH7" s="21"/>
      <c r="BUI7" s="21"/>
      <c r="BUJ7" s="21"/>
      <c r="BUK7" s="21"/>
      <c r="BUL7" s="21"/>
      <c r="BUM7" s="21"/>
      <c r="BUN7" s="21"/>
      <c r="BUO7" s="21"/>
      <c r="BUP7" s="21"/>
      <c r="BUQ7" s="21"/>
      <c r="BUR7" s="21"/>
      <c r="BUS7" s="21"/>
      <c r="BUT7" s="21"/>
      <c r="BUU7" s="21"/>
      <c r="BUV7" s="21"/>
      <c r="BUW7" s="21"/>
      <c r="BUX7" s="21"/>
      <c r="BUY7" s="21"/>
      <c r="BUZ7" s="21"/>
      <c r="BVA7" s="21"/>
      <c r="BVB7" s="21"/>
      <c r="BVC7" s="21"/>
      <c r="BVD7" s="21"/>
      <c r="BVE7" s="21"/>
      <c r="BVF7" s="21"/>
      <c r="BVG7" s="21"/>
      <c r="BVH7" s="21"/>
      <c r="BVI7" s="21"/>
      <c r="BVJ7" s="21"/>
      <c r="BVK7" s="21"/>
      <c r="BVL7" s="21"/>
      <c r="BVM7" s="21"/>
      <c r="BVN7" s="21"/>
      <c r="BVO7" s="21"/>
      <c r="BVP7" s="21"/>
      <c r="BVQ7" s="21"/>
      <c r="BVR7" s="21"/>
      <c r="BVS7" s="21"/>
      <c r="BVT7" s="21"/>
      <c r="BVU7" s="21"/>
      <c r="BVV7" s="21"/>
      <c r="BVW7" s="21"/>
      <c r="BVX7" s="21"/>
      <c r="BVY7" s="21"/>
      <c r="BVZ7" s="21"/>
      <c r="BWA7" s="21"/>
      <c r="BWB7" s="21"/>
      <c r="BWC7" s="21"/>
      <c r="BWD7" s="21"/>
      <c r="BWE7" s="21"/>
      <c r="BWF7" s="21"/>
      <c r="BWG7" s="21"/>
      <c r="BWH7" s="21"/>
      <c r="BWI7" s="21"/>
      <c r="BWJ7" s="21"/>
      <c r="BWK7" s="21"/>
      <c r="BWL7" s="21"/>
      <c r="BWM7" s="21"/>
      <c r="BWN7" s="21"/>
      <c r="BWO7" s="21"/>
      <c r="BWP7" s="21"/>
      <c r="BWQ7" s="21"/>
      <c r="BWR7" s="21"/>
      <c r="BWS7" s="21"/>
      <c r="BWT7" s="21"/>
      <c r="BWU7" s="21"/>
      <c r="BWV7" s="21"/>
      <c r="BWW7" s="21"/>
      <c r="BWX7" s="21"/>
      <c r="BWY7" s="21"/>
      <c r="BWZ7" s="21"/>
      <c r="BXA7" s="21"/>
      <c r="BXB7" s="21"/>
      <c r="BXC7" s="21"/>
      <c r="BXD7" s="21"/>
      <c r="BXE7" s="21"/>
      <c r="BXF7" s="21"/>
      <c r="BXG7" s="21"/>
      <c r="BXH7" s="21"/>
      <c r="BXI7" s="21"/>
      <c r="BXJ7" s="21"/>
      <c r="BXK7" s="21"/>
      <c r="BXL7" s="21"/>
      <c r="BXM7" s="21"/>
      <c r="BXN7" s="21"/>
      <c r="BXO7" s="21"/>
      <c r="BXP7" s="21"/>
      <c r="BXQ7" s="21"/>
      <c r="BXR7" s="21"/>
      <c r="BXS7" s="21"/>
      <c r="BXT7" s="21"/>
      <c r="BXU7" s="21"/>
      <c r="BXV7" s="21"/>
      <c r="BXW7" s="21"/>
      <c r="BXX7" s="21"/>
      <c r="BXY7" s="21"/>
      <c r="BXZ7" s="21"/>
      <c r="BYA7" s="21"/>
      <c r="BYB7" s="21"/>
      <c r="BYC7" s="21"/>
      <c r="BYD7" s="21"/>
      <c r="BYE7" s="21"/>
      <c r="BYF7" s="21"/>
      <c r="BYG7" s="21"/>
      <c r="BYH7" s="21"/>
      <c r="BYI7" s="21"/>
      <c r="BYJ7" s="21"/>
      <c r="BYK7" s="21"/>
      <c r="BYL7" s="21"/>
      <c r="BYM7" s="21"/>
      <c r="BYN7" s="21"/>
      <c r="BYO7" s="21"/>
      <c r="BYP7" s="21"/>
      <c r="BYQ7" s="21"/>
      <c r="BYR7" s="21"/>
      <c r="BYS7" s="21"/>
      <c r="BYT7" s="21"/>
      <c r="BYU7" s="21"/>
      <c r="BYV7" s="21"/>
      <c r="BYW7" s="21"/>
      <c r="BYX7" s="21"/>
      <c r="BYY7" s="21"/>
      <c r="BYZ7" s="21"/>
      <c r="BZA7" s="21"/>
      <c r="BZB7" s="21"/>
      <c r="BZC7" s="21"/>
      <c r="BZD7" s="21"/>
      <c r="BZE7" s="21"/>
      <c r="BZF7" s="21"/>
      <c r="BZG7" s="21"/>
      <c r="BZH7" s="21"/>
      <c r="BZI7" s="21"/>
      <c r="BZJ7" s="21"/>
      <c r="BZK7" s="21"/>
      <c r="BZL7" s="21"/>
      <c r="BZM7" s="21"/>
      <c r="BZN7" s="21"/>
      <c r="BZO7" s="21"/>
      <c r="BZP7" s="21"/>
      <c r="BZQ7" s="21"/>
      <c r="BZR7" s="21"/>
      <c r="BZS7" s="21"/>
      <c r="BZT7" s="21"/>
      <c r="BZU7" s="21"/>
      <c r="BZV7" s="21"/>
      <c r="BZW7" s="21"/>
      <c r="BZX7" s="21"/>
      <c r="BZY7" s="21"/>
      <c r="BZZ7" s="21"/>
      <c r="CAA7" s="21"/>
      <c r="CAB7" s="21"/>
      <c r="CAC7" s="21"/>
      <c r="CAD7" s="21"/>
      <c r="CAE7" s="21"/>
      <c r="CAF7" s="21"/>
      <c r="CAG7" s="21"/>
      <c r="CAH7" s="21"/>
      <c r="CAI7" s="21"/>
      <c r="CAJ7" s="21"/>
      <c r="CAK7" s="21"/>
      <c r="CAL7" s="21"/>
      <c r="CAM7" s="21"/>
      <c r="CAN7" s="21"/>
      <c r="CAO7" s="21"/>
      <c r="CAP7" s="21"/>
      <c r="CAQ7" s="21"/>
      <c r="CAR7" s="21"/>
      <c r="CAS7" s="21"/>
      <c r="CAT7" s="21"/>
      <c r="CAU7" s="21"/>
      <c r="CAV7" s="21"/>
      <c r="CAW7" s="21"/>
      <c r="CAX7" s="21"/>
      <c r="CAY7" s="21"/>
      <c r="CAZ7" s="21"/>
      <c r="CBA7" s="21"/>
      <c r="CBB7" s="21"/>
      <c r="CBC7" s="21"/>
      <c r="CBD7" s="21"/>
      <c r="CBE7" s="21"/>
      <c r="CBF7" s="21"/>
      <c r="CBG7" s="21"/>
      <c r="CBH7" s="21"/>
      <c r="CBI7" s="21"/>
      <c r="CBJ7" s="21"/>
      <c r="CBK7" s="21"/>
      <c r="CBL7" s="21"/>
      <c r="CBM7" s="21"/>
      <c r="CBN7" s="21"/>
      <c r="CBO7" s="21"/>
      <c r="CBP7" s="21"/>
      <c r="CBQ7" s="21"/>
      <c r="CBR7" s="21"/>
      <c r="CBS7" s="21"/>
      <c r="CBT7" s="21"/>
      <c r="CBU7" s="21"/>
      <c r="CBV7" s="21"/>
      <c r="CBW7" s="21"/>
      <c r="CBX7" s="21"/>
      <c r="CBY7" s="21"/>
      <c r="CBZ7" s="21"/>
      <c r="CCA7" s="21"/>
      <c r="CCB7" s="21"/>
      <c r="CCC7" s="21"/>
      <c r="CCD7" s="21"/>
      <c r="CCE7" s="21"/>
      <c r="CCF7" s="21"/>
      <c r="CCG7" s="21"/>
      <c r="CCH7" s="21"/>
      <c r="CCI7" s="21"/>
      <c r="CCJ7" s="21"/>
      <c r="CCK7" s="21"/>
      <c r="CCL7" s="21"/>
      <c r="CCM7" s="21"/>
      <c r="CCN7" s="21"/>
      <c r="CCO7" s="21"/>
      <c r="CCP7" s="21"/>
      <c r="CCQ7" s="21"/>
      <c r="CCR7" s="21"/>
      <c r="CCS7" s="21"/>
      <c r="CCT7" s="21"/>
      <c r="CCU7" s="21"/>
      <c r="CCV7" s="21"/>
      <c r="CCW7" s="21"/>
      <c r="CCX7" s="21"/>
      <c r="CCY7" s="21"/>
      <c r="CCZ7" s="21"/>
      <c r="CDA7" s="21"/>
      <c r="CDB7" s="21"/>
      <c r="CDC7" s="21"/>
      <c r="CDD7" s="21"/>
      <c r="CDE7" s="21"/>
      <c r="CDF7" s="21"/>
      <c r="CDG7" s="21"/>
      <c r="CDH7" s="21"/>
      <c r="CDI7" s="21"/>
      <c r="CDJ7" s="21"/>
      <c r="CDK7" s="21"/>
      <c r="CDL7" s="21"/>
      <c r="CDM7" s="21"/>
      <c r="CDN7" s="21"/>
      <c r="CDO7" s="21"/>
      <c r="CDP7" s="21"/>
      <c r="CDQ7" s="21"/>
      <c r="CDR7" s="21"/>
      <c r="CDS7" s="21"/>
      <c r="CDT7" s="21"/>
      <c r="CDU7" s="21"/>
      <c r="CDV7" s="21"/>
      <c r="CDW7" s="21"/>
      <c r="CDX7" s="21"/>
      <c r="CDY7" s="21"/>
      <c r="CDZ7" s="21"/>
      <c r="CEA7" s="21"/>
      <c r="CEB7" s="21"/>
      <c r="CEC7" s="21"/>
      <c r="CED7" s="21"/>
      <c r="CEE7" s="21"/>
      <c r="CEF7" s="21"/>
      <c r="CEG7" s="21"/>
      <c r="CEH7" s="21"/>
      <c r="CEI7" s="21"/>
      <c r="CEJ7" s="21"/>
      <c r="CEK7" s="21"/>
      <c r="CEL7" s="21"/>
      <c r="CEM7" s="21"/>
      <c r="CEN7" s="21"/>
      <c r="CEO7" s="21"/>
      <c r="CEP7" s="21"/>
      <c r="CEQ7" s="21"/>
      <c r="CER7" s="21"/>
      <c r="CES7" s="21"/>
      <c r="CET7" s="21"/>
      <c r="CEU7" s="21"/>
      <c r="CEV7" s="21"/>
      <c r="CEW7" s="21"/>
      <c r="CEX7" s="21"/>
      <c r="CEY7" s="21"/>
      <c r="CEZ7" s="21"/>
      <c r="CFA7" s="21"/>
      <c r="CFB7" s="21"/>
      <c r="CFC7" s="21"/>
      <c r="CFD7" s="21"/>
      <c r="CFE7" s="21"/>
      <c r="CFF7" s="21"/>
      <c r="CFG7" s="21"/>
      <c r="CFH7" s="21"/>
      <c r="CFI7" s="21"/>
      <c r="CFJ7" s="21"/>
      <c r="CFK7" s="21"/>
      <c r="CFL7" s="21"/>
      <c r="CFM7" s="21"/>
      <c r="CFN7" s="21"/>
      <c r="CFO7" s="21"/>
      <c r="CFP7" s="21"/>
      <c r="CFQ7" s="21"/>
      <c r="CFR7" s="21"/>
      <c r="CFS7" s="21"/>
      <c r="CFT7" s="21"/>
      <c r="CFU7" s="21"/>
      <c r="CFV7" s="21"/>
      <c r="CFW7" s="21"/>
      <c r="CFX7" s="21"/>
      <c r="CFY7" s="21"/>
      <c r="CFZ7" s="21"/>
      <c r="CGA7" s="21"/>
      <c r="CGB7" s="21"/>
      <c r="CGC7" s="21"/>
      <c r="CGD7" s="21"/>
      <c r="CGE7" s="21"/>
      <c r="CGF7" s="21"/>
      <c r="CGG7" s="21"/>
      <c r="CGH7" s="21"/>
      <c r="CGI7" s="21"/>
      <c r="CGJ7" s="21"/>
      <c r="CGK7" s="21"/>
      <c r="CGL7" s="21"/>
      <c r="CGM7" s="21"/>
      <c r="CGN7" s="21"/>
      <c r="CGO7" s="21"/>
      <c r="CGP7" s="21"/>
      <c r="CGQ7" s="21"/>
      <c r="CGR7" s="21"/>
      <c r="CGS7" s="21"/>
      <c r="CGT7" s="21"/>
      <c r="CGU7" s="21"/>
      <c r="CGV7" s="21"/>
      <c r="CGW7" s="21"/>
      <c r="CGX7" s="21"/>
      <c r="CGY7" s="21"/>
      <c r="CGZ7" s="21"/>
      <c r="CHA7" s="21"/>
      <c r="CHB7" s="21"/>
      <c r="CHC7" s="21"/>
      <c r="CHD7" s="21"/>
      <c r="CHE7" s="21"/>
      <c r="CHF7" s="21"/>
      <c r="CHG7" s="21"/>
      <c r="CHH7" s="21"/>
      <c r="CHI7" s="21"/>
      <c r="CHJ7" s="21"/>
      <c r="CHK7" s="21"/>
      <c r="CHL7" s="21"/>
      <c r="CHM7" s="21"/>
      <c r="CHN7" s="21"/>
      <c r="CHO7" s="21"/>
      <c r="CHP7" s="21"/>
      <c r="CHQ7" s="21"/>
      <c r="CHR7" s="21"/>
      <c r="CHS7" s="21"/>
      <c r="CHT7" s="21"/>
      <c r="CHU7" s="21"/>
      <c r="CHV7" s="21"/>
      <c r="CHW7" s="21"/>
      <c r="CHX7" s="21"/>
      <c r="CHY7" s="21"/>
      <c r="CHZ7" s="21"/>
      <c r="CIA7" s="21"/>
      <c r="CIB7" s="21"/>
      <c r="CIC7" s="21"/>
      <c r="CID7" s="21"/>
      <c r="CIE7" s="21"/>
      <c r="CIF7" s="21"/>
      <c r="CIG7" s="21"/>
      <c r="CIH7" s="21"/>
      <c r="CII7" s="21"/>
      <c r="CIJ7" s="21"/>
      <c r="CIK7" s="21"/>
      <c r="CIL7" s="21"/>
      <c r="CIM7" s="21"/>
      <c r="CIN7" s="21"/>
      <c r="CIO7" s="21"/>
      <c r="CIP7" s="21"/>
      <c r="CIQ7" s="21"/>
      <c r="CIR7" s="21"/>
      <c r="CIS7" s="21"/>
      <c r="CIT7" s="21"/>
      <c r="CIU7" s="21"/>
      <c r="CIV7" s="21"/>
      <c r="CIW7" s="21"/>
      <c r="CIX7" s="21"/>
      <c r="CIY7" s="21"/>
      <c r="CIZ7" s="21"/>
      <c r="CJA7" s="21"/>
      <c r="CJB7" s="21"/>
      <c r="CJC7" s="21"/>
      <c r="CJD7" s="21"/>
      <c r="CJE7" s="21"/>
      <c r="CJF7" s="21"/>
      <c r="CJG7" s="21"/>
      <c r="CJH7" s="21"/>
      <c r="CJI7" s="21"/>
      <c r="CJJ7" s="21"/>
      <c r="CJK7" s="21"/>
      <c r="CJL7" s="21"/>
      <c r="CJM7" s="21"/>
      <c r="CJN7" s="21"/>
      <c r="CJO7" s="21"/>
      <c r="CJP7" s="21"/>
      <c r="CJQ7" s="21"/>
      <c r="CJR7" s="21"/>
      <c r="CJS7" s="21"/>
      <c r="CJT7" s="21"/>
      <c r="CJU7" s="21"/>
      <c r="CJV7" s="21"/>
      <c r="CJW7" s="21"/>
      <c r="CJX7" s="21"/>
      <c r="CJY7" s="21"/>
      <c r="CJZ7" s="21"/>
      <c r="CKA7" s="21"/>
      <c r="CKB7" s="21"/>
      <c r="CKC7" s="21"/>
      <c r="CKD7" s="21"/>
      <c r="CKE7" s="21"/>
      <c r="CKF7" s="21"/>
      <c r="CKG7" s="21"/>
      <c r="CKH7" s="21"/>
      <c r="CKI7" s="21"/>
      <c r="CKJ7" s="21"/>
      <c r="CKK7" s="21"/>
      <c r="CKL7" s="21"/>
      <c r="CKM7" s="21"/>
      <c r="CKN7" s="21"/>
      <c r="CKO7" s="21"/>
      <c r="CKP7" s="21"/>
      <c r="CKQ7" s="21"/>
      <c r="CKR7" s="21"/>
      <c r="CKS7" s="21"/>
      <c r="CKT7" s="21"/>
      <c r="CKU7" s="21"/>
      <c r="CKV7" s="21"/>
      <c r="CKW7" s="21"/>
      <c r="CKX7" s="21"/>
      <c r="CKY7" s="21"/>
      <c r="CKZ7" s="21"/>
      <c r="CLA7" s="21"/>
      <c r="CLB7" s="21"/>
      <c r="CLC7" s="21"/>
      <c r="CLD7" s="21"/>
      <c r="CLE7" s="21"/>
      <c r="CLF7" s="21"/>
      <c r="CLG7" s="21"/>
      <c r="CLH7" s="21"/>
      <c r="CLI7" s="21"/>
      <c r="CLJ7" s="21"/>
      <c r="CLK7" s="21"/>
      <c r="CLL7" s="21"/>
      <c r="CLM7" s="21"/>
      <c r="CLN7" s="21"/>
      <c r="CLO7" s="21"/>
      <c r="CLP7" s="21"/>
      <c r="CLQ7" s="21"/>
      <c r="CLR7" s="21"/>
      <c r="CLS7" s="21"/>
      <c r="CLT7" s="21"/>
      <c r="CLU7" s="21"/>
      <c r="CLV7" s="21"/>
      <c r="CLW7" s="21"/>
      <c r="CLX7" s="21"/>
      <c r="CLY7" s="21"/>
      <c r="CLZ7" s="21"/>
      <c r="CMA7" s="21"/>
      <c r="CMB7" s="21"/>
      <c r="CMC7" s="21"/>
      <c r="CMD7" s="21"/>
      <c r="CME7" s="21"/>
      <c r="CMF7" s="21"/>
      <c r="CMG7" s="21"/>
      <c r="CMH7" s="21"/>
      <c r="CMI7" s="21"/>
      <c r="CMJ7" s="21"/>
      <c r="CMK7" s="21"/>
      <c r="CML7" s="21"/>
      <c r="CMM7" s="21"/>
      <c r="CMN7" s="21"/>
      <c r="CMO7" s="21"/>
      <c r="CMP7" s="21"/>
      <c r="CMQ7" s="21"/>
      <c r="CMR7" s="21"/>
      <c r="CMS7" s="21"/>
      <c r="CMT7" s="21"/>
      <c r="CMU7" s="21"/>
      <c r="CMV7" s="21"/>
      <c r="CMW7" s="21"/>
      <c r="CMX7" s="21"/>
      <c r="CMY7" s="21"/>
      <c r="CMZ7" s="21"/>
      <c r="CNA7" s="21"/>
      <c r="CNB7" s="21"/>
      <c r="CNC7" s="21"/>
      <c r="CND7" s="21"/>
      <c r="CNE7" s="21"/>
      <c r="CNF7" s="21"/>
      <c r="CNG7" s="21"/>
      <c r="CNH7" s="21"/>
      <c r="CNI7" s="21"/>
      <c r="CNJ7" s="21"/>
      <c r="CNK7" s="21"/>
      <c r="CNL7" s="21"/>
      <c r="CNM7" s="21"/>
      <c r="CNN7" s="21"/>
      <c r="CNO7" s="21"/>
      <c r="CNP7" s="21"/>
      <c r="CNQ7" s="21"/>
      <c r="CNR7" s="21"/>
      <c r="CNS7" s="21"/>
      <c r="CNT7" s="21"/>
      <c r="CNU7" s="21"/>
      <c r="CNV7" s="21"/>
      <c r="CNW7" s="21"/>
      <c r="CNX7" s="21"/>
      <c r="CNY7" s="21"/>
      <c r="CNZ7" s="21"/>
      <c r="COA7" s="21"/>
      <c r="COB7" s="21"/>
      <c r="COC7" s="21"/>
      <c r="COD7" s="21"/>
      <c r="COE7" s="21"/>
      <c r="COF7" s="21"/>
      <c r="COG7" s="21"/>
      <c r="COH7" s="21"/>
      <c r="COI7" s="21"/>
      <c r="COJ7" s="21"/>
      <c r="COK7" s="21"/>
      <c r="COL7" s="21"/>
      <c r="COM7" s="21"/>
      <c r="CON7" s="21"/>
      <c r="COO7" s="21"/>
      <c r="COP7" s="21"/>
      <c r="COQ7" s="21"/>
      <c r="COR7" s="21"/>
      <c r="COS7" s="21"/>
      <c r="COT7" s="21"/>
      <c r="COU7" s="21"/>
      <c r="COV7" s="21"/>
      <c r="COW7" s="21"/>
      <c r="COX7" s="21"/>
      <c r="COY7" s="21"/>
      <c r="COZ7" s="21"/>
      <c r="CPA7" s="21"/>
      <c r="CPB7" s="21"/>
      <c r="CPC7" s="21"/>
      <c r="CPD7" s="21"/>
      <c r="CPE7" s="21"/>
      <c r="CPF7" s="21"/>
      <c r="CPG7" s="21"/>
      <c r="CPH7" s="21"/>
      <c r="CPI7" s="21"/>
      <c r="CPJ7" s="21"/>
      <c r="CPK7" s="21"/>
      <c r="CPL7" s="21"/>
      <c r="CPM7" s="21"/>
      <c r="CPN7" s="21"/>
      <c r="CPO7" s="21"/>
      <c r="CPP7" s="21"/>
      <c r="CPQ7" s="21"/>
      <c r="CPR7" s="21"/>
      <c r="CPS7" s="21"/>
      <c r="CPT7" s="21"/>
      <c r="CPU7" s="21"/>
      <c r="CPV7" s="21"/>
      <c r="CPW7" s="21"/>
      <c r="CPX7" s="21"/>
      <c r="CPY7" s="21"/>
      <c r="CPZ7" s="21"/>
      <c r="CQA7" s="21"/>
      <c r="CQB7" s="21"/>
      <c r="CQC7" s="21"/>
      <c r="CQD7" s="21"/>
      <c r="CQE7" s="21"/>
      <c r="CQF7" s="21"/>
      <c r="CQG7" s="21"/>
      <c r="CQH7" s="21"/>
      <c r="CQI7" s="21"/>
      <c r="CQJ7" s="21"/>
      <c r="CQK7" s="21"/>
      <c r="CQL7" s="21"/>
      <c r="CQM7" s="21"/>
      <c r="CQN7" s="21"/>
      <c r="CQO7" s="21"/>
      <c r="CQP7" s="21"/>
      <c r="CQQ7" s="21"/>
      <c r="CQR7" s="21"/>
      <c r="CQS7" s="21"/>
      <c r="CQT7" s="21"/>
      <c r="CQU7" s="21"/>
      <c r="CQV7" s="21"/>
      <c r="CQW7" s="21"/>
      <c r="CQX7" s="21"/>
      <c r="CQY7" s="21"/>
      <c r="CQZ7" s="21"/>
      <c r="CRA7" s="21"/>
      <c r="CRB7" s="21"/>
      <c r="CRC7" s="21"/>
      <c r="CRD7" s="21"/>
      <c r="CRE7" s="21"/>
      <c r="CRF7" s="21"/>
      <c r="CRG7" s="21"/>
      <c r="CRH7" s="21"/>
      <c r="CRI7" s="21"/>
      <c r="CRJ7" s="21"/>
      <c r="CRK7" s="21"/>
      <c r="CRL7" s="21"/>
      <c r="CRM7" s="21"/>
      <c r="CRN7" s="21"/>
      <c r="CRO7" s="21"/>
      <c r="CRP7" s="21"/>
      <c r="CRQ7" s="21"/>
      <c r="CRR7" s="21"/>
      <c r="CRS7" s="21"/>
      <c r="CRT7" s="21"/>
      <c r="CRU7" s="21"/>
      <c r="CRV7" s="21"/>
      <c r="CRW7" s="21"/>
      <c r="CRX7" s="21"/>
      <c r="CRY7" s="21"/>
      <c r="CRZ7" s="21"/>
      <c r="CSA7" s="21"/>
      <c r="CSB7" s="21"/>
      <c r="CSC7" s="21"/>
      <c r="CSD7" s="21"/>
      <c r="CSE7" s="21"/>
      <c r="CSF7" s="21"/>
      <c r="CSG7" s="21"/>
      <c r="CSH7" s="21"/>
      <c r="CSI7" s="21"/>
      <c r="CSJ7" s="21"/>
      <c r="CSK7" s="21"/>
      <c r="CSL7" s="21"/>
      <c r="CSM7" s="21"/>
      <c r="CSN7" s="21"/>
      <c r="CSO7" s="21"/>
      <c r="CSP7" s="21"/>
      <c r="CSQ7" s="21"/>
      <c r="CSR7" s="21"/>
      <c r="CSS7" s="21"/>
      <c r="CST7" s="21"/>
      <c r="CSU7" s="21"/>
      <c r="CSV7" s="21"/>
      <c r="CSW7" s="21"/>
      <c r="CSX7" s="21"/>
      <c r="CSY7" s="21"/>
      <c r="CSZ7" s="21"/>
      <c r="CTA7" s="21"/>
      <c r="CTB7" s="21"/>
      <c r="CTC7" s="21"/>
      <c r="CTD7" s="21"/>
      <c r="CTE7" s="21"/>
      <c r="CTF7" s="21"/>
      <c r="CTG7" s="21"/>
      <c r="CTH7" s="21"/>
      <c r="CTI7" s="21"/>
      <c r="CTJ7" s="21"/>
      <c r="CTK7" s="21"/>
      <c r="CTL7" s="21"/>
      <c r="CTM7" s="21"/>
      <c r="CTN7" s="21"/>
      <c r="CTO7" s="21"/>
      <c r="CTP7" s="21"/>
      <c r="CTQ7" s="21"/>
      <c r="CTR7" s="21"/>
      <c r="CTS7" s="21"/>
      <c r="CTT7" s="21"/>
      <c r="CTU7" s="21"/>
      <c r="CTV7" s="21"/>
      <c r="CTW7" s="21"/>
      <c r="CTX7" s="21"/>
      <c r="CTY7" s="21"/>
      <c r="CTZ7" s="21"/>
      <c r="CUA7" s="21"/>
      <c r="CUB7" s="21"/>
      <c r="CUC7" s="21"/>
      <c r="CUD7" s="21"/>
      <c r="CUE7" s="21"/>
      <c r="CUF7" s="21"/>
      <c r="CUG7" s="21"/>
      <c r="CUH7" s="21"/>
      <c r="CUI7" s="21"/>
      <c r="CUJ7" s="21"/>
      <c r="CUK7" s="21"/>
      <c r="CUL7" s="21"/>
      <c r="CUM7" s="21"/>
      <c r="CUN7" s="21"/>
      <c r="CUO7" s="21"/>
      <c r="CUP7" s="21"/>
      <c r="CUQ7" s="21"/>
      <c r="CUR7" s="21"/>
      <c r="CUS7" s="21"/>
      <c r="CUT7" s="21"/>
      <c r="CUU7" s="21"/>
      <c r="CUV7" s="21"/>
      <c r="CUW7" s="21"/>
      <c r="CUX7" s="21"/>
      <c r="CUY7" s="21"/>
      <c r="CUZ7" s="21"/>
      <c r="CVA7" s="21"/>
      <c r="CVB7" s="21"/>
      <c r="CVC7" s="21"/>
      <c r="CVD7" s="21"/>
      <c r="CVE7" s="21"/>
      <c r="CVF7" s="21"/>
      <c r="CVG7" s="21"/>
      <c r="CVH7" s="21"/>
      <c r="CVI7" s="21"/>
      <c r="CVJ7" s="21"/>
      <c r="CVK7" s="21"/>
      <c r="CVL7" s="21"/>
      <c r="CVM7" s="21"/>
      <c r="CVN7" s="21"/>
      <c r="CVO7" s="21"/>
      <c r="CVP7" s="21"/>
      <c r="CVQ7" s="21"/>
      <c r="CVR7" s="21"/>
      <c r="CVS7" s="21"/>
      <c r="CVT7" s="21"/>
      <c r="CVU7" s="21"/>
      <c r="CVV7" s="21"/>
      <c r="CVW7" s="21"/>
      <c r="CVX7" s="21"/>
      <c r="CVY7" s="21"/>
      <c r="CVZ7" s="21"/>
      <c r="CWA7" s="21"/>
      <c r="CWB7" s="21"/>
      <c r="CWC7" s="21"/>
      <c r="CWD7" s="21"/>
      <c r="CWE7" s="21"/>
      <c r="CWF7" s="21"/>
      <c r="CWG7" s="21"/>
      <c r="CWH7" s="21"/>
      <c r="CWI7" s="21"/>
      <c r="CWJ7" s="21"/>
      <c r="CWK7" s="21"/>
      <c r="CWL7" s="21"/>
      <c r="CWM7" s="21"/>
      <c r="CWN7" s="21"/>
      <c r="CWO7" s="21"/>
      <c r="CWP7" s="21"/>
      <c r="CWQ7" s="21"/>
      <c r="CWR7" s="21"/>
      <c r="CWS7" s="21"/>
      <c r="CWT7" s="21"/>
      <c r="CWU7" s="21"/>
      <c r="CWV7" s="21"/>
      <c r="CWW7" s="21"/>
      <c r="CWX7" s="21"/>
      <c r="CWY7" s="21"/>
      <c r="CWZ7" s="21"/>
      <c r="CXA7" s="21"/>
      <c r="CXB7" s="21"/>
      <c r="CXC7" s="21"/>
      <c r="CXD7" s="21"/>
      <c r="CXE7" s="21"/>
      <c r="CXF7" s="21"/>
      <c r="CXG7" s="21"/>
      <c r="CXH7" s="21"/>
      <c r="CXI7" s="21"/>
      <c r="CXJ7" s="21"/>
      <c r="CXK7" s="21"/>
      <c r="CXL7" s="21"/>
      <c r="CXM7" s="21"/>
      <c r="CXN7" s="21"/>
      <c r="CXO7" s="21"/>
      <c r="CXP7" s="21"/>
      <c r="CXQ7" s="21"/>
      <c r="CXR7" s="21"/>
      <c r="CXS7" s="21"/>
      <c r="CXT7" s="21"/>
      <c r="CXU7" s="21"/>
      <c r="CXV7" s="21"/>
      <c r="CXW7" s="21"/>
      <c r="CXX7" s="21"/>
      <c r="CXY7" s="21"/>
      <c r="CXZ7" s="21"/>
      <c r="CYA7" s="21"/>
      <c r="CYB7" s="21"/>
      <c r="CYC7" s="21"/>
      <c r="CYD7" s="21"/>
      <c r="CYE7" s="21"/>
      <c r="CYF7" s="21"/>
      <c r="CYG7" s="21"/>
      <c r="CYH7" s="21"/>
      <c r="CYI7" s="21"/>
      <c r="CYJ7" s="21"/>
      <c r="CYK7" s="21"/>
      <c r="CYL7" s="21"/>
      <c r="CYM7" s="21"/>
      <c r="CYN7" s="21"/>
      <c r="CYO7" s="21"/>
      <c r="CYP7" s="21"/>
      <c r="CYQ7" s="21"/>
      <c r="CYR7" s="21"/>
      <c r="CYS7" s="21"/>
      <c r="CYT7" s="21"/>
      <c r="CYU7" s="21"/>
      <c r="CYV7" s="21"/>
      <c r="CYW7" s="21"/>
      <c r="CYX7" s="21"/>
      <c r="CYY7" s="21"/>
      <c r="CYZ7" s="21"/>
      <c r="CZA7" s="21"/>
      <c r="CZB7" s="21"/>
      <c r="CZC7" s="21"/>
      <c r="CZD7" s="21"/>
      <c r="CZE7" s="21"/>
      <c r="CZF7" s="21"/>
      <c r="CZG7" s="21"/>
      <c r="CZH7" s="21"/>
      <c r="CZI7" s="21"/>
      <c r="CZJ7" s="21"/>
      <c r="CZK7" s="21"/>
      <c r="CZL7" s="21"/>
      <c r="CZM7" s="21"/>
      <c r="CZN7" s="21"/>
      <c r="CZO7" s="21"/>
      <c r="CZP7" s="21"/>
      <c r="CZQ7" s="21"/>
      <c r="CZR7" s="21"/>
      <c r="CZS7" s="21"/>
      <c r="CZT7" s="21"/>
      <c r="CZU7" s="21"/>
      <c r="CZV7" s="21"/>
      <c r="CZW7" s="21"/>
      <c r="CZX7" s="21"/>
      <c r="CZY7" s="21"/>
      <c r="CZZ7" s="21"/>
      <c r="DAA7" s="21"/>
      <c r="DAB7" s="21"/>
      <c r="DAC7" s="21"/>
      <c r="DAD7" s="21"/>
      <c r="DAE7" s="21"/>
      <c r="DAF7" s="21"/>
      <c r="DAG7" s="21"/>
      <c r="DAH7" s="21"/>
      <c r="DAI7" s="21"/>
      <c r="DAJ7" s="21"/>
      <c r="DAK7" s="21"/>
      <c r="DAL7" s="21"/>
      <c r="DAM7" s="21"/>
      <c r="DAN7" s="21"/>
      <c r="DAO7" s="21"/>
      <c r="DAP7" s="21"/>
      <c r="DAQ7" s="21"/>
      <c r="DAR7" s="21"/>
      <c r="DAS7" s="21"/>
      <c r="DAT7" s="21"/>
      <c r="DAU7" s="21"/>
      <c r="DAV7" s="21"/>
      <c r="DAW7" s="21"/>
      <c r="DAX7" s="21"/>
      <c r="DAY7" s="21"/>
      <c r="DAZ7" s="21"/>
      <c r="DBA7" s="21"/>
      <c r="DBB7" s="21"/>
      <c r="DBC7" s="21"/>
      <c r="DBD7" s="21"/>
      <c r="DBE7" s="21"/>
      <c r="DBF7" s="21"/>
      <c r="DBG7" s="21"/>
      <c r="DBH7" s="21"/>
      <c r="DBI7" s="21"/>
      <c r="DBJ7" s="21"/>
      <c r="DBK7" s="21"/>
      <c r="DBL7" s="21"/>
      <c r="DBM7" s="21"/>
      <c r="DBN7" s="21"/>
      <c r="DBO7" s="21"/>
      <c r="DBP7" s="21"/>
      <c r="DBQ7" s="21"/>
      <c r="DBR7" s="21"/>
      <c r="DBS7" s="21"/>
      <c r="DBT7" s="21"/>
      <c r="DBU7" s="21"/>
      <c r="DBV7" s="21"/>
      <c r="DBW7" s="21"/>
      <c r="DBX7" s="21"/>
      <c r="DBY7" s="21"/>
      <c r="DBZ7" s="21"/>
      <c r="DCA7" s="21"/>
      <c r="DCB7" s="21"/>
      <c r="DCC7" s="21"/>
      <c r="DCD7" s="21"/>
      <c r="DCE7" s="21"/>
      <c r="DCF7" s="21"/>
      <c r="DCG7" s="21"/>
      <c r="DCH7" s="21"/>
      <c r="DCI7" s="21"/>
      <c r="DCJ7" s="21"/>
      <c r="DCK7" s="21"/>
      <c r="DCL7" s="21"/>
      <c r="DCM7" s="21"/>
      <c r="DCN7" s="21"/>
      <c r="DCO7" s="21"/>
      <c r="DCP7" s="21"/>
      <c r="DCQ7" s="21"/>
      <c r="DCR7" s="21"/>
      <c r="DCS7" s="21"/>
      <c r="DCT7" s="21"/>
      <c r="DCU7" s="21"/>
      <c r="DCV7" s="21"/>
      <c r="DCW7" s="21"/>
      <c r="DCX7" s="21"/>
      <c r="DCY7" s="21"/>
      <c r="DCZ7" s="21"/>
      <c r="DDA7" s="21"/>
      <c r="DDB7" s="21"/>
      <c r="DDC7" s="21"/>
      <c r="DDD7" s="21"/>
      <c r="DDE7" s="21"/>
      <c r="DDF7" s="21"/>
      <c r="DDG7" s="21"/>
      <c r="DDH7" s="21"/>
      <c r="DDI7" s="21"/>
      <c r="DDJ7" s="21"/>
      <c r="DDK7" s="21"/>
      <c r="DDL7" s="21"/>
      <c r="DDM7" s="21"/>
      <c r="DDN7" s="21"/>
      <c r="DDO7" s="21"/>
      <c r="DDP7" s="21"/>
      <c r="DDQ7" s="21"/>
      <c r="DDR7" s="21"/>
      <c r="DDS7" s="21"/>
      <c r="DDT7" s="21"/>
      <c r="DDU7" s="21"/>
      <c r="DDV7" s="21"/>
      <c r="DDW7" s="21"/>
      <c r="DDX7" s="21"/>
      <c r="DDY7" s="21"/>
      <c r="DDZ7" s="21"/>
      <c r="DEA7" s="21"/>
      <c r="DEB7" s="21"/>
      <c r="DEC7" s="21"/>
      <c r="DED7" s="21"/>
      <c r="DEE7" s="21"/>
      <c r="DEF7" s="21"/>
      <c r="DEG7" s="21"/>
      <c r="DEH7" s="21"/>
      <c r="DEI7" s="21"/>
      <c r="DEJ7" s="21"/>
      <c r="DEK7" s="21"/>
      <c r="DEL7" s="21"/>
      <c r="DEM7" s="21"/>
      <c r="DEN7" s="21"/>
      <c r="DEO7" s="21"/>
      <c r="DEP7" s="21"/>
      <c r="DEQ7" s="21"/>
      <c r="DER7" s="21"/>
      <c r="DES7" s="21"/>
      <c r="DET7" s="21"/>
      <c r="DEU7" s="21"/>
      <c r="DEV7" s="21"/>
      <c r="DEW7" s="21"/>
      <c r="DEX7" s="21"/>
      <c r="DEY7" s="21"/>
      <c r="DEZ7" s="21"/>
      <c r="DFA7" s="21"/>
      <c r="DFB7" s="21"/>
      <c r="DFC7" s="21"/>
      <c r="DFD7" s="21"/>
      <c r="DFE7" s="21"/>
      <c r="DFF7" s="21"/>
      <c r="DFG7" s="21"/>
      <c r="DFH7" s="21"/>
      <c r="DFI7" s="21"/>
      <c r="DFJ7" s="21"/>
      <c r="DFK7" s="21"/>
      <c r="DFL7" s="21"/>
      <c r="DFM7" s="21"/>
      <c r="DFN7" s="21"/>
      <c r="DFO7" s="21"/>
      <c r="DFP7" s="21"/>
      <c r="DFQ7" s="21"/>
      <c r="DFR7" s="21"/>
      <c r="DFS7" s="21"/>
      <c r="DFT7" s="21"/>
      <c r="DFU7" s="21"/>
      <c r="DFV7" s="21"/>
      <c r="DFW7" s="21"/>
      <c r="DFX7" s="21"/>
      <c r="DFY7" s="21"/>
      <c r="DFZ7" s="21"/>
      <c r="DGA7" s="21"/>
      <c r="DGB7" s="21"/>
      <c r="DGC7" s="21"/>
      <c r="DGD7" s="21"/>
      <c r="DGE7" s="21"/>
      <c r="DGF7" s="21"/>
      <c r="DGG7" s="21"/>
      <c r="DGH7" s="21"/>
      <c r="DGI7" s="21"/>
      <c r="DGJ7" s="21"/>
      <c r="DGK7" s="21"/>
      <c r="DGL7" s="21"/>
      <c r="DGM7" s="21"/>
      <c r="DGN7" s="21"/>
      <c r="DGO7" s="21"/>
      <c r="DGP7" s="21"/>
      <c r="DGQ7" s="21"/>
      <c r="DGR7" s="21"/>
      <c r="DGS7" s="21"/>
      <c r="DGT7" s="21"/>
      <c r="DGU7" s="21"/>
      <c r="DGV7" s="21"/>
      <c r="DGW7" s="21"/>
      <c r="DGX7" s="21"/>
      <c r="DGY7" s="21"/>
      <c r="DGZ7" s="21"/>
      <c r="DHA7" s="21"/>
      <c r="DHB7" s="21"/>
      <c r="DHC7" s="21"/>
      <c r="DHD7" s="21"/>
      <c r="DHE7" s="21"/>
      <c r="DHF7" s="21"/>
      <c r="DHG7" s="21"/>
      <c r="DHH7" s="21"/>
      <c r="DHI7" s="21"/>
      <c r="DHJ7" s="21"/>
      <c r="DHK7" s="21"/>
      <c r="DHL7" s="21"/>
      <c r="DHM7" s="21"/>
      <c r="DHN7" s="21"/>
      <c r="DHO7" s="21"/>
      <c r="DHP7" s="21"/>
      <c r="DHQ7" s="21"/>
      <c r="DHR7" s="21"/>
      <c r="DHS7" s="21"/>
      <c r="DHT7" s="21"/>
      <c r="DHU7" s="21"/>
      <c r="DHV7" s="21"/>
      <c r="DHW7" s="21"/>
      <c r="DHX7" s="21"/>
      <c r="DHY7" s="21"/>
      <c r="DHZ7" s="21"/>
      <c r="DIA7" s="21"/>
      <c r="DIB7" s="21"/>
      <c r="DIC7" s="21"/>
      <c r="DID7" s="21"/>
      <c r="DIE7" s="21"/>
      <c r="DIF7" s="21"/>
      <c r="DIG7" s="21"/>
      <c r="DIH7" s="21"/>
      <c r="DII7" s="21"/>
      <c r="DIJ7" s="21"/>
      <c r="DIK7" s="21"/>
      <c r="DIL7" s="21"/>
      <c r="DIM7" s="21"/>
      <c r="DIN7" s="21"/>
      <c r="DIO7" s="21"/>
      <c r="DIP7" s="21"/>
      <c r="DIQ7" s="21"/>
      <c r="DIR7" s="21"/>
      <c r="DIS7" s="21"/>
      <c r="DIT7" s="21"/>
      <c r="DIU7" s="21"/>
      <c r="DIV7" s="21"/>
      <c r="DIW7" s="21"/>
      <c r="DIX7" s="21"/>
      <c r="DIY7" s="21"/>
      <c r="DIZ7" s="21"/>
      <c r="DJA7" s="21"/>
      <c r="DJB7" s="21"/>
      <c r="DJC7" s="21"/>
      <c r="DJD7" s="21"/>
      <c r="DJE7" s="21"/>
      <c r="DJF7" s="21"/>
      <c r="DJG7" s="21"/>
      <c r="DJH7" s="21"/>
      <c r="DJI7" s="21"/>
      <c r="DJJ7" s="21"/>
      <c r="DJK7" s="21"/>
      <c r="DJL7" s="21"/>
      <c r="DJM7" s="21"/>
      <c r="DJN7" s="21"/>
      <c r="DJO7" s="21"/>
      <c r="DJP7" s="21"/>
      <c r="DJQ7" s="21"/>
      <c r="DJR7" s="21"/>
      <c r="DJS7" s="21"/>
      <c r="DJT7" s="21"/>
      <c r="DJU7" s="21"/>
      <c r="DJV7" s="21"/>
      <c r="DJW7" s="21"/>
      <c r="DJX7" s="21"/>
      <c r="DJY7" s="21"/>
      <c r="DJZ7" s="21"/>
      <c r="DKA7" s="21"/>
      <c r="DKB7" s="21"/>
      <c r="DKC7" s="21"/>
      <c r="DKD7" s="21"/>
      <c r="DKE7" s="21"/>
      <c r="DKF7" s="21"/>
      <c r="DKG7" s="21"/>
      <c r="DKH7" s="21"/>
      <c r="DKI7" s="21"/>
      <c r="DKJ7" s="21"/>
      <c r="DKK7" s="21"/>
      <c r="DKL7" s="21"/>
      <c r="DKM7" s="21"/>
      <c r="DKN7" s="21"/>
      <c r="DKO7" s="21"/>
      <c r="DKP7" s="21"/>
      <c r="DKQ7" s="21"/>
      <c r="DKR7" s="21"/>
      <c r="DKS7" s="21"/>
      <c r="DKT7" s="21"/>
      <c r="DKU7" s="21"/>
      <c r="DKV7" s="21"/>
      <c r="DKW7" s="21"/>
      <c r="DKX7" s="21"/>
      <c r="DKY7" s="21"/>
      <c r="DKZ7" s="21"/>
      <c r="DLA7" s="21"/>
      <c r="DLB7" s="21"/>
      <c r="DLC7" s="21"/>
      <c r="DLD7" s="21"/>
      <c r="DLE7" s="21"/>
      <c r="DLF7" s="21"/>
      <c r="DLG7" s="21"/>
      <c r="DLH7" s="21"/>
      <c r="DLI7" s="21"/>
      <c r="DLJ7" s="21"/>
      <c r="DLK7" s="21"/>
      <c r="DLL7" s="21"/>
      <c r="DLM7" s="21"/>
      <c r="DLN7" s="21"/>
      <c r="DLO7" s="21"/>
      <c r="DLP7" s="21"/>
      <c r="DLQ7" s="21"/>
      <c r="DLR7" s="21"/>
      <c r="DLS7" s="21"/>
      <c r="DLT7" s="21"/>
      <c r="DLU7" s="21"/>
      <c r="DLV7" s="21"/>
      <c r="DLW7" s="21"/>
      <c r="DLX7" s="21"/>
      <c r="DLY7" s="21"/>
      <c r="DLZ7" s="21"/>
      <c r="DMA7" s="21"/>
      <c r="DMB7" s="21"/>
      <c r="DMC7" s="21"/>
      <c r="DMD7" s="21"/>
      <c r="DME7" s="21"/>
      <c r="DMF7" s="21"/>
      <c r="DMG7" s="21"/>
      <c r="DMH7" s="21"/>
      <c r="DMI7" s="21"/>
      <c r="DMJ7" s="21"/>
      <c r="DMK7" s="21"/>
      <c r="DML7" s="21"/>
      <c r="DMM7" s="21"/>
      <c r="DMN7" s="21"/>
      <c r="DMO7" s="21"/>
      <c r="DMP7" s="21"/>
      <c r="DMQ7" s="21"/>
      <c r="DMR7" s="21"/>
      <c r="DMS7" s="21"/>
      <c r="DMT7" s="21"/>
      <c r="DMU7" s="21"/>
      <c r="DMV7" s="21"/>
      <c r="DMW7" s="21"/>
      <c r="DMX7" s="21"/>
      <c r="DMY7" s="21"/>
      <c r="DMZ7" s="21"/>
      <c r="DNA7" s="21"/>
      <c r="DNB7" s="21"/>
      <c r="DNC7" s="21"/>
      <c r="DND7" s="21"/>
      <c r="DNE7" s="21"/>
      <c r="DNF7" s="21"/>
      <c r="DNG7" s="21"/>
      <c r="DNH7" s="21"/>
      <c r="DNI7" s="21"/>
      <c r="DNJ7" s="21"/>
      <c r="DNK7" s="21"/>
      <c r="DNL7" s="21"/>
      <c r="DNM7" s="21"/>
      <c r="DNN7" s="21"/>
      <c r="DNO7" s="21"/>
      <c r="DNP7" s="21"/>
      <c r="DNQ7" s="21"/>
      <c r="DNR7" s="21"/>
      <c r="DNS7" s="21"/>
      <c r="DNT7" s="21"/>
      <c r="DNU7" s="21"/>
      <c r="DNV7" s="21"/>
      <c r="DNW7" s="21"/>
      <c r="DNX7" s="21"/>
      <c r="DNY7" s="21"/>
      <c r="DNZ7" s="21"/>
      <c r="DOA7" s="21"/>
      <c r="DOB7" s="21"/>
      <c r="DOC7" s="21"/>
      <c r="DOD7" s="21"/>
      <c r="DOE7" s="21"/>
      <c r="DOF7" s="21"/>
      <c r="DOG7" s="21"/>
      <c r="DOH7" s="21"/>
      <c r="DOI7" s="21"/>
      <c r="DOJ7" s="21"/>
      <c r="DOK7" s="21"/>
      <c r="DOL7" s="21"/>
      <c r="DOM7" s="21"/>
      <c r="DON7" s="21"/>
      <c r="DOO7" s="21"/>
      <c r="DOP7" s="21"/>
      <c r="DOQ7" s="21"/>
      <c r="DOR7" s="21"/>
      <c r="DOS7" s="21"/>
      <c r="DOT7" s="21"/>
      <c r="DOU7" s="21"/>
      <c r="DOV7" s="21"/>
      <c r="DOW7" s="21"/>
      <c r="DOX7" s="21"/>
      <c r="DOY7" s="21"/>
      <c r="DOZ7" s="21"/>
      <c r="DPA7" s="21"/>
      <c r="DPB7" s="21"/>
      <c r="DPC7" s="21"/>
      <c r="DPD7" s="21"/>
      <c r="DPE7" s="21"/>
      <c r="DPF7" s="21"/>
      <c r="DPG7" s="21"/>
      <c r="DPH7" s="21"/>
      <c r="DPI7" s="21"/>
      <c r="DPJ7" s="21"/>
      <c r="DPK7" s="21"/>
      <c r="DPL7" s="21"/>
      <c r="DPM7" s="21"/>
      <c r="DPN7" s="21"/>
      <c r="DPO7" s="21"/>
      <c r="DPP7" s="21"/>
      <c r="DPQ7" s="21"/>
      <c r="DPR7" s="21"/>
      <c r="DPS7" s="21"/>
      <c r="DPT7" s="21"/>
      <c r="DPU7" s="21"/>
      <c r="DPV7" s="21"/>
      <c r="DPW7" s="21"/>
      <c r="DPX7" s="21"/>
      <c r="DPY7" s="21"/>
      <c r="DPZ7" s="21"/>
      <c r="DQA7" s="21"/>
      <c r="DQB7" s="21"/>
      <c r="DQC7" s="21"/>
      <c r="DQD7" s="21"/>
      <c r="DQE7" s="21"/>
      <c r="DQF7" s="21"/>
      <c r="DQG7" s="21"/>
      <c r="DQH7" s="21"/>
      <c r="DQI7" s="21"/>
      <c r="DQJ7" s="21"/>
      <c r="DQK7" s="21"/>
      <c r="DQL7" s="21"/>
      <c r="DQM7" s="21"/>
      <c r="DQN7" s="21"/>
      <c r="DQO7" s="21"/>
      <c r="DQP7" s="21"/>
      <c r="DQQ7" s="21"/>
      <c r="DQR7" s="21"/>
      <c r="DQS7" s="21"/>
      <c r="DQT7" s="21"/>
      <c r="DQU7" s="21"/>
      <c r="DQV7" s="21"/>
      <c r="DQW7" s="21"/>
      <c r="DQX7" s="21"/>
      <c r="DQY7" s="21"/>
      <c r="DQZ7" s="21"/>
      <c r="DRA7" s="21"/>
      <c r="DRB7" s="21"/>
      <c r="DRC7" s="21"/>
      <c r="DRD7" s="21"/>
      <c r="DRE7" s="21"/>
      <c r="DRF7" s="21"/>
      <c r="DRG7" s="21"/>
      <c r="DRH7" s="21"/>
      <c r="DRI7" s="21"/>
      <c r="DRJ7" s="21"/>
      <c r="DRK7" s="21"/>
      <c r="DRL7" s="21"/>
      <c r="DRM7" s="21"/>
      <c r="DRN7" s="21"/>
      <c r="DRO7" s="21"/>
      <c r="DRP7" s="21"/>
      <c r="DRQ7" s="21"/>
      <c r="DRR7" s="21"/>
      <c r="DRS7" s="21"/>
      <c r="DRT7" s="21"/>
      <c r="DRU7" s="21"/>
      <c r="DRV7" s="21"/>
      <c r="DRW7" s="21"/>
      <c r="DRX7" s="21"/>
      <c r="DRY7" s="21"/>
      <c r="DRZ7" s="21"/>
      <c r="DSA7" s="21"/>
      <c r="DSB7" s="21"/>
      <c r="DSC7" s="21"/>
      <c r="DSD7" s="21"/>
      <c r="DSE7" s="21"/>
      <c r="DSF7" s="21"/>
      <c r="DSG7" s="21"/>
      <c r="DSH7" s="21"/>
      <c r="DSI7" s="21"/>
      <c r="DSJ7" s="21"/>
      <c r="DSK7" s="21"/>
      <c r="DSL7" s="21"/>
      <c r="DSM7" s="21"/>
      <c r="DSN7" s="21"/>
      <c r="DSO7" s="21"/>
      <c r="DSP7" s="21"/>
      <c r="DSQ7" s="21"/>
      <c r="DSR7" s="21"/>
      <c r="DSS7" s="21"/>
      <c r="DST7" s="21"/>
      <c r="DSU7" s="21"/>
      <c r="DSV7" s="21"/>
      <c r="DSW7" s="21"/>
      <c r="DSX7" s="21"/>
      <c r="DSY7" s="21"/>
      <c r="DSZ7" s="21"/>
      <c r="DTA7" s="21"/>
      <c r="DTB7" s="21"/>
      <c r="DTC7" s="21"/>
      <c r="DTD7" s="21"/>
      <c r="DTE7" s="21"/>
      <c r="DTF7" s="21"/>
      <c r="DTG7" s="21"/>
      <c r="DTH7" s="21"/>
      <c r="DTI7" s="21"/>
      <c r="DTJ7" s="21"/>
      <c r="DTK7" s="21"/>
      <c r="DTL7" s="21"/>
      <c r="DTM7" s="21"/>
      <c r="DTN7" s="21"/>
      <c r="DTO7" s="21"/>
      <c r="DTP7" s="21"/>
      <c r="DTQ7" s="21"/>
      <c r="DTR7" s="21"/>
      <c r="DTS7" s="21"/>
      <c r="DTT7" s="21"/>
      <c r="DTU7" s="21"/>
      <c r="DTV7" s="21"/>
      <c r="DTW7" s="21"/>
      <c r="DTX7" s="21"/>
      <c r="DTY7" s="21"/>
      <c r="DTZ7" s="21"/>
      <c r="DUA7" s="21"/>
      <c r="DUB7" s="21"/>
      <c r="DUC7" s="21"/>
      <c r="DUD7" s="21"/>
      <c r="DUE7" s="21"/>
      <c r="DUF7" s="21"/>
      <c r="DUG7" s="21"/>
      <c r="DUH7" s="21"/>
      <c r="DUI7" s="21"/>
      <c r="DUJ7" s="21"/>
      <c r="DUK7" s="21"/>
      <c r="DUL7" s="21"/>
      <c r="DUM7" s="21"/>
      <c r="DUN7" s="21"/>
      <c r="DUO7" s="21"/>
      <c r="DUP7" s="21"/>
      <c r="DUQ7" s="21"/>
      <c r="DUR7" s="21"/>
      <c r="DUS7" s="21"/>
      <c r="DUT7" s="21"/>
      <c r="DUU7" s="21"/>
      <c r="DUV7" s="21"/>
      <c r="DUW7" s="21"/>
      <c r="DUX7" s="21"/>
      <c r="DUY7" s="21"/>
      <c r="DUZ7" s="21"/>
      <c r="DVA7" s="21"/>
      <c r="DVB7" s="21"/>
      <c r="DVC7" s="21"/>
      <c r="DVD7" s="21"/>
      <c r="DVE7" s="21"/>
      <c r="DVF7" s="21"/>
      <c r="DVG7" s="21"/>
      <c r="DVH7" s="21"/>
      <c r="DVI7" s="21"/>
      <c r="DVJ7" s="21"/>
      <c r="DVK7" s="21"/>
      <c r="DVL7" s="21"/>
      <c r="DVM7" s="21"/>
      <c r="DVN7" s="21"/>
      <c r="DVO7" s="21"/>
      <c r="DVP7" s="21"/>
      <c r="DVQ7" s="21"/>
      <c r="DVR7" s="21"/>
      <c r="DVS7" s="21"/>
      <c r="DVT7" s="21"/>
      <c r="DVU7" s="21"/>
      <c r="DVV7" s="21"/>
      <c r="DVW7" s="21"/>
      <c r="DVX7" s="21"/>
      <c r="DVY7" s="21"/>
      <c r="DVZ7" s="21"/>
      <c r="DWA7" s="21"/>
      <c r="DWB7" s="21"/>
      <c r="DWC7" s="21"/>
      <c r="DWD7" s="21"/>
      <c r="DWE7" s="21"/>
      <c r="DWF7" s="21"/>
      <c r="DWG7" s="21"/>
      <c r="DWH7" s="21"/>
      <c r="DWI7" s="21"/>
      <c r="DWJ7" s="21"/>
      <c r="DWK7" s="21"/>
      <c r="DWL7" s="21"/>
      <c r="DWM7" s="21"/>
      <c r="DWN7" s="21"/>
      <c r="DWO7" s="21"/>
      <c r="DWP7" s="21"/>
      <c r="DWQ7" s="21"/>
      <c r="DWR7" s="21"/>
      <c r="DWS7" s="21"/>
      <c r="DWT7" s="21"/>
      <c r="DWU7" s="21"/>
      <c r="DWV7" s="21"/>
      <c r="DWW7" s="21"/>
      <c r="DWX7" s="21"/>
      <c r="DWY7" s="21"/>
      <c r="DWZ7" s="21"/>
      <c r="DXA7" s="21"/>
      <c r="DXB7" s="21"/>
      <c r="DXC7" s="21"/>
      <c r="DXD7" s="21"/>
      <c r="DXE7" s="21"/>
      <c r="DXF7" s="21"/>
      <c r="DXG7" s="21"/>
      <c r="DXH7" s="21"/>
      <c r="DXI7" s="21"/>
      <c r="DXJ7" s="21"/>
      <c r="DXK7" s="21"/>
      <c r="DXL7" s="21"/>
      <c r="DXM7" s="21"/>
      <c r="DXN7" s="21"/>
      <c r="DXO7" s="21"/>
      <c r="DXP7" s="21"/>
      <c r="DXQ7" s="21"/>
      <c r="DXR7" s="21"/>
      <c r="DXS7" s="21"/>
      <c r="DXT7" s="21"/>
      <c r="DXU7" s="21"/>
      <c r="DXV7" s="21"/>
      <c r="DXW7" s="21"/>
      <c r="DXX7" s="21"/>
      <c r="DXY7" s="21"/>
      <c r="DXZ7" s="21"/>
      <c r="DYA7" s="21"/>
      <c r="DYB7" s="21"/>
      <c r="DYC7" s="21"/>
      <c r="DYD7" s="21"/>
      <c r="DYE7" s="21"/>
      <c r="DYF7" s="21"/>
      <c r="DYG7" s="21"/>
      <c r="DYH7" s="21"/>
      <c r="DYI7" s="21"/>
      <c r="DYJ7" s="21"/>
      <c r="DYK7" s="21"/>
      <c r="DYL7" s="21"/>
      <c r="DYM7" s="21"/>
      <c r="DYN7" s="21"/>
      <c r="DYO7" s="21"/>
      <c r="DYP7" s="21"/>
      <c r="DYQ7" s="21"/>
      <c r="DYR7" s="21"/>
      <c r="DYS7" s="21"/>
      <c r="DYT7" s="21"/>
      <c r="DYU7" s="21"/>
      <c r="DYV7" s="21"/>
      <c r="DYW7" s="21"/>
      <c r="DYX7" s="21"/>
      <c r="DYY7" s="21"/>
      <c r="DYZ7" s="21"/>
      <c r="DZA7" s="21"/>
      <c r="DZB7" s="21"/>
      <c r="DZC7" s="21"/>
      <c r="DZD7" s="21"/>
      <c r="DZE7" s="21"/>
      <c r="DZF7" s="21"/>
      <c r="DZG7" s="21"/>
      <c r="DZH7" s="21"/>
      <c r="DZI7" s="21"/>
      <c r="DZJ7" s="21"/>
      <c r="DZK7" s="21"/>
      <c r="DZL7" s="21"/>
      <c r="DZM7" s="21"/>
      <c r="DZN7" s="21"/>
      <c r="DZO7" s="21"/>
      <c r="DZP7" s="21"/>
      <c r="DZQ7" s="21"/>
      <c r="DZR7" s="21"/>
      <c r="DZS7" s="21"/>
      <c r="DZT7" s="21"/>
      <c r="DZU7" s="21"/>
      <c r="DZV7" s="21"/>
      <c r="DZW7" s="21"/>
      <c r="DZX7" s="21"/>
      <c r="DZY7" s="21"/>
      <c r="DZZ7" s="21"/>
      <c r="EAA7" s="21"/>
      <c r="EAB7" s="21"/>
      <c r="EAC7" s="21"/>
      <c r="EAD7" s="21"/>
      <c r="EAE7" s="21"/>
      <c r="EAF7" s="21"/>
      <c r="EAG7" s="21"/>
      <c r="EAH7" s="21"/>
      <c r="EAI7" s="21"/>
      <c r="EAJ7" s="21"/>
      <c r="EAK7" s="21"/>
      <c r="EAL7" s="21"/>
      <c r="EAM7" s="21"/>
      <c r="EAN7" s="21"/>
      <c r="EAO7" s="21"/>
      <c r="EAP7" s="21"/>
      <c r="EAQ7" s="21"/>
      <c r="EAR7" s="21"/>
      <c r="EAS7" s="21"/>
      <c r="EAT7" s="21"/>
      <c r="EAU7" s="21"/>
      <c r="EAV7" s="21"/>
      <c r="EAW7" s="21"/>
      <c r="EAX7" s="21"/>
      <c r="EAY7" s="21"/>
      <c r="EAZ7" s="21"/>
      <c r="EBA7" s="21"/>
      <c r="EBB7" s="21"/>
      <c r="EBC7" s="21"/>
      <c r="EBD7" s="21"/>
      <c r="EBE7" s="21"/>
      <c r="EBF7" s="21"/>
      <c r="EBG7" s="21"/>
      <c r="EBH7" s="21"/>
      <c r="EBI7" s="21"/>
      <c r="EBJ7" s="21"/>
      <c r="EBK7" s="21"/>
      <c r="EBL7" s="21"/>
      <c r="EBM7" s="21"/>
      <c r="EBN7" s="21"/>
      <c r="EBO7" s="21"/>
      <c r="EBP7" s="21"/>
      <c r="EBQ7" s="21"/>
      <c r="EBR7" s="21"/>
      <c r="EBS7" s="21"/>
      <c r="EBT7" s="21"/>
      <c r="EBU7" s="21"/>
      <c r="EBV7" s="21"/>
      <c r="EBW7" s="21"/>
      <c r="EBX7" s="21"/>
      <c r="EBY7" s="21"/>
      <c r="EBZ7" s="21"/>
      <c r="ECA7" s="21"/>
      <c r="ECB7" s="21"/>
      <c r="ECC7" s="21"/>
      <c r="ECD7" s="21"/>
      <c r="ECE7" s="21"/>
      <c r="ECF7" s="21"/>
      <c r="ECG7" s="21"/>
      <c r="ECH7" s="21"/>
      <c r="ECI7" s="21"/>
      <c r="ECJ7" s="21"/>
      <c r="ECK7" s="21"/>
      <c r="ECL7" s="21"/>
      <c r="ECM7" s="21"/>
      <c r="ECN7" s="21"/>
      <c r="ECO7" s="21"/>
      <c r="ECP7" s="21"/>
      <c r="ECQ7" s="21"/>
      <c r="ECR7" s="21"/>
      <c r="ECS7" s="21"/>
      <c r="ECT7" s="21"/>
      <c r="ECU7" s="21"/>
      <c r="ECV7" s="21"/>
      <c r="ECW7" s="21"/>
      <c r="ECX7" s="21"/>
      <c r="ECY7" s="21"/>
      <c r="ECZ7" s="21"/>
      <c r="EDA7" s="21"/>
      <c r="EDB7" s="21"/>
      <c r="EDC7" s="21"/>
      <c r="EDD7" s="21"/>
      <c r="EDE7" s="21"/>
      <c r="EDF7" s="21"/>
      <c r="EDG7" s="21"/>
      <c r="EDH7" s="21"/>
      <c r="EDI7" s="21"/>
      <c r="EDJ7" s="21"/>
      <c r="EDK7" s="21"/>
      <c r="EDL7" s="21"/>
      <c r="EDM7" s="21"/>
      <c r="EDN7" s="21"/>
      <c r="EDO7" s="21"/>
      <c r="EDP7" s="21"/>
      <c r="EDQ7" s="21"/>
      <c r="EDR7" s="21"/>
      <c r="EDS7" s="21"/>
      <c r="EDT7" s="21"/>
      <c r="EDU7" s="21"/>
      <c r="EDV7" s="21"/>
      <c r="EDW7" s="21"/>
      <c r="EDX7" s="21"/>
      <c r="EDY7" s="21"/>
      <c r="EDZ7" s="21"/>
      <c r="EEA7" s="21"/>
      <c r="EEB7" s="21"/>
      <c r="EEC7" s="21"/>
      <c r="EED7" s="21"/>
      <c r="EEE7" s="21"/>
      <c r="EEF7" s="21"/>
      <c r="EEG7" s="21"/>
      <c r="EEH7" s="21"/>
      <c r="EEI7" s="21"/>
      <c r="EEJ7" s="21"/>
      <c r="EEK7" s="21"/>
      <c r="EEL7" s="21"/>
      <c r="EEM7" s="21"/>
      <c r="EEN7" s="21"/>
      <c r="EEO7" s="21"/>
      <c r="EEP7" s="21"/>
      <c r="EEQ7" s="21"/>
      <c r="EER7" s="21"/>
      <c r="EES7" s="21"/>
      <c r="EET7" s="21"/>
      <c r="EEU7" s="21"/>
      <c r="EEV7" s="21"/>
      <c r="EEW7" s="21"/>
      <c r="EEX7" s="21"/>
      <c r="EEY7" s="21"/>
      <c r="EEZ7" s="21"/>
      <c r="EFA7" s="21"/>
      <c r="EFB7" s="21"/>
      <c r="EFC7" s="21"/>
      <c r="EFD7" s="21"/>
      <c r="EFE7" s="21"/>
      <c r="EFF7" s="21"/>
      <c r="EFG7" s="21"/>
      <c r="EFH7" s="21"/>
      <c r="EFI7" s="21"/>
      <c r="EFJ7" s="21"/>
      <c r="EFK7" s="21"/>
      <c r="EFL7" s="21"/>
      <c r="EFM7" s="21"/>
      <c r="EFN7" s="21"/>
      <c r="EFO7" s="21"/>
      <c r="EFP7" s="21"/>
      <c r="EFQ7" s="21"/>
      <c r="EFR7" s="21"/>
      <c r="EFS7" s="21"/>
      <c r="EFT7" s="21"/>
      <c r="EFU7" s="21"/>
      <c r="EFV7" s="21"/>
      <c r="EFW7" s="21"/>
      <c r="EFX7" s="21"/>
      <c r="EFY7" s="21"/>
      <c r="EFZ7" s="21"/>
      <c r="EGA7" s="21"/>
      <c r="EGB7" s="21"/>
      <c r="EGC7" s="21"/>
      <c r="EGD7" s="21"/>
      <c r="EGE7" s="21"/>
      <c r="EGF7" s="21"/>
      <c r="EGG7" s="21"/>
      <c r="EGH7" s="21"/>
      <c r="EGI7" s="21"/>
      <c r="EGJ7" s="21"/>
      <c r="EGK7" s="21"/>
      <c r="EGL7" s="21"/>
      <c r="EGM7" s="21"/>
      <c r="EGN7" s="21"/>
      <c r="EGO7" s="21"/>
      <c r="EGP7" s="21"/>
      <c r="EGQ7" s="21"/>
      <c r="EGR7" s="21"/>
      <c r="EGS7" s="21"/>
      <c r="EGT7" s="21"/>
      <c r="EGU7" s="21"/>
      <c r="EGV7" s="21"/>
      <c r="EGW7" s="21"/>
      <c r="EGX7" s="21"/>
      <c r="EGY7" s="21"/>
      <c r="EGZ7" s="21"/>
      <c r="EHA7" s="21"/>
      <c r="EHB7" s="21"/>
      <c r="EHC7" s="21"/>
      <c r="EHD7" s="21"/>
      <c r="EHE7" s="21"/>
      <c r="EHF7" s="21"/>
      <c r="EHG7" s="21"/>
      <c r="EHH7" s="21"/>
      <c r="EHI7" s="21"/>
      <c r="EHJ7" s="21"/>
      <c r="EHK7" s="21"/>
      <c r="EHL7" s="21"/>
      <c r="EHM7" s="21"/>
      <c r="EHN7" s="21"/>
      <c r="EHO7" s="21"/>
      <c r="EHP7" s="21"/>
      <c r="EHQ7" s="21"/>
      <c r="EHR7" s="21"/>
      <c r="EHS7" s="21"/>
      <c r="EHT7" s="21"/>
      <c r="EHU7" s="21"/>
      <c r="EHV7" s="21"/>
      <c r="EHW7" s="21"/>
      <c r="EHX7" s="21"/>
      <c r="EHY7" s="21"/>
      <c r="EHZ7" s="21"/>
      <c r="EIA7" s="21"/>
      <c r="EIB7" s="21"/>
      <c r="EIC7" s="21"/>
      <c r="EID7" s="21"/>
      <c r="EIE7" s="21"/>
      <c r="EIF7" s="21"/>
      <c r="EIG7" s="21"/>
      <c r="EIH7" s="21"/>
      <c r="EII7" s="21"/>
      <c r="EIJ7" s="21"/>
      <c r="EIK7" s="21"/>
      <c r="EIL7" s="21"/>
      <c r="EIM7" s="21"/>
      <c r="EIN7" s="21"/>
      <c r="EIO7" s="21"/>
      <c r="EIP7" s="21"/>
      <c r="EIQ7" s="21"/>
      <c r="EIR7" s="21"/>
      <c r="EIS7" s="21"/>
      <c r="EIT7" s="21"/>
      <c r="EIU7" s="21"/>
      <c r="EIV7" s="21"/>
      <c r="EIW7" s="21"/>
      <c r="EIX7" s="21"/>
      <c r="EIY7" s="21"/>
      <c r="EIZ7" s="21"/>
      <c r="EJA7" s="21"/>
      <c r="EJB7" s="21"/>
      <c r="EJC7" s="21"/>
      <c r="EJD7" s="21"/>
      <c r="EJE7" s="21"/>
      <c r="EJF7" s="21"/>
      <c r="EJG7" s="21"/>
      <c r="EJH7" s="21"/>
      <c r="EJI7" s="21"/>
      <c r="EJJ7" s="21"/>
      <c r="EJK7" s="21"/>
      <c r="EJL7" s="21"/>
      <c r="EJM7" s="21"/>
      <c r="EJN7" s="21"/>
      <c r="EJO7" s="21"/>
      <c r="EJP7" s="21"/>
      <c r="EJQ7" s="21"/>
      <c r="EJR7" s="21"/>
      <c r="EJS7" s="21"/>
      <c r="EJT7" s="21"/>
      <c r="EJU7" s="21"/>
      <c r="EJV7" s="21"/>
      <c r="EJW7" s="21"/>
      <c r="EJX7" s="21"/>
      <c r="EJY7" s="21"/>
      <c r="EJZ7" s="21"/>
      <c r="EKA7" s="21"/>
      <c r="EKB7" s="21"/>
      <c r="EKC7" s="21"/>
      <c r="EKD7" s="21"/>
      <c r="EKE7" s="21"/>
      <c r="EKF7" s="21"/>
      <c r="EKG7" s="21"/>
      <c r="EKH7" s="21"/>
      <c r="EKI7" s="21"/>
      <c r="EKJ7" s="21"/>
      <c r="EKK7" s="21"/>
      <c r="EKL7" s="21"/>
      <c r="EKM7" s="21"/>
      <c r="EKN7" s="21"/>
      <c r="EKO7" s="21"/>
      <c r="EKP7" s="21"/>
      <c r="EKQ7" s="21"/>
      <c r="EKR7" s="21"/>
      <c r="EKS7" s="21"/>
      <c r="EKT7" s="21"/>
      <c r="EKU7" s="21"/>
      <c r="EKV7" s="21"/>
      <c r="EKW7" s="21"/>
      <c r="EKX7" s="21"/>
      <c r="EKY7" s="21"/>
      <c r="EKZ7" s="21"/>
      <c r="ELA7" s="21"/>
      <c r="ELB7" s="21"/>
      <c r="ELC7" s="21"/>
      <c r="ELD7" s="21"/>
      <c r="ELE7" s="21"/>
      <c r="ELF7" s="21"/>
      <c r="ELG7" s="21"/>
      <c r="ELH7" s="21"/>
      <c r="ELI7" s="21"/>
      <c r="ELJ7" s="21"/>
      <c r="ELK7" s="21"/>
      <c r="ELL7" s="21"/>
      <c r="ELM7" s="21"/>
      <c r="ELN7" s="21"/>
      <c r="ELO7" s="21"/>
      <c r="ELP7" s="21"/>
      <c r="ELQ7" s="21"/>
      <c r="ELR7" s="21"/>
      <c r="ELS7" s="21"/>
      <c r="ELT7" s="21"/>
      <c r="ELU7" s="21"/>
      <c r="ELV7" s="21"/>
      <c r="ELW7" s="21"/>
      <c r="ELX7" s="21"/>
      <c r="ELY7" s="21"/>
      <c r="ELZ7" s="21"/>
      <c r="EMA7" s="21"/>
      <c r="EMB7" s="21"/>
      <c r="EMC7" s="21"/>
      <c r="EMD7" s="21"/>
      <c r="EME7" s="21"/>
      <c r="EMF7" s="21"/>
      <c r="EMG7" s="21"/>
      <c r="EMH7" s="21"/>
      <c r="EMI7" s="21"/>
      <c r="EMJ7" s="21"/>
      <c r="EMK7" s="21"/>
      <c r="EML7" s="21"/>
      <c r="EMM7" s="21"/>
      <c r="EMN7" s="21"/>
      <c r="EMO7" s="21"/>
      <c r="EMP7" s="21"/>
      <c r="EMQ7" s="21"/>
      <c r="EMR7" s="21"/>
      <c r="EMS7" s="21"/>
      <c r="EMT7" s="21"/>
      <c r="EMU7" s="21"/>
      <c r="EMV7" s="21"/>
      <c r="EMW7" s="21"/>
      <c r="EMX7" s="21"/>
      <c r="EMY7" s="21"/>
      <c r="EMZ7" s="21"/>
      <c r="ENA7" s="21"/>
      <c r="ENB7" s="21"/>
      <c r="ENC7" s="21"/>
      <c r="END7" s="21"/>
      <c r="ENE7" s="21"/>
      <c r="ENF7" s="21"/>
      <c r="ENG7" s="21"/>
      <c r="ENH7" s="21"/>
      <c r="ENI7" s="21"/>
      <c r="ENJ7" s="21"/>
      <c r="ENK7" s="21"/>
      <c r="ENL7" s="21"/>
      <c r="ENM7" s="21"/>
      <c r="ENN7" s="21"/>
      <c r="ENO7" s="21"/>
      <c r="ENP7" s="21"/>
      <c r="ENQ7" s="21"/>
      <c r="ENR7" s="21"/>
      <c r="ENS7" s="21"/>
      <c r="ENT7" s="21"/>
      <c r="ENU7" s="21"/>
      <c r="ENV7" s="21"/>
      <c r="ENW7" s="21"/>
      <c r="ENX7" s="21"/>
      <c r="ENY7" s="21"/>
      <c r="ENZ7" s="21"/>
      <c r="EOA7" s="21"/>
      <c r="EOB7" s="21"/>
      <c r="EOC7" s="21"/>
      <c r="EOD7" s="21"/>
      <c r="EOE7" s="21"/>
      <c r="EOF7" s="21"/>
      <c r="EOG7" s="21"/>
      <c r="EOH7" s="21"/>
      <c r="EOI7" s="21"/>
      <c r="EOJ7" s="21"/>
      <c r="EOK7" s="21"/>
      <c r="EOL7" s="21"/>
      <c r="EOM7" s="21"/>
      <c r="EON7" s="21"/>
      <c r="EOO7" s="21"/>
      <c r="EOP7" s="21"/>
      <c r="EOQ7" s="21"/>
      <c r="EOR7" s="21"/>
      <c r="EOS7" s="21"/>
      <c r="EOT7" s="21"/>
      <c r="EOU7" s="21"/>
      <c r="EOV7" s="21"/>
      <c r="EOW7" s="21"/>
      <c r="EOX7" s="21"/>
      <c r="EOY7" s="21"/>
      <c r="EOZ7" s="21"/>
      <c r="EPA7" s="21"/>
      <c r="EPB7" s="21"/>
      <c r="EPC7" s="21"/>
      <c r="EPD7" s="21"/>
      <c r="EPE7" s="21"/>
      <c r="EPF7" s="21"/>
      <c r="EPG7" s="21"/>
      <c r="EPH7" s="21"/>
      <c r="EPI7" s="21"/>
      <c r="EPJ7" s="21"/>
      <c r="EPK7" s="21"/>
      <c r="EPL7" s="21"/>
      <c r="EPM7" s="21"/>
      <c r="EPN7" s="21"/>
      <c r="EPO7" s="21"/>
      <c r="EPP7" s="21"/>
      <c r="EPQ7" s="21"/>
      <c r="EPR7" s="21"/>
      <c r="EPS7" s="21"/>
      <c r="EPT7" s="21"/>
      <c r="EPU7" s="21"/>
      <c r="EPV7" s="21"/>
      <c r="EPW7" s="21"/>
      <c r="EPX7" s="21"/>
      <c r="EPY7" s="21"/>
      <c r="EPZ7" s="21"/>
      <c r="EQA7" s="21"/>
      <c r="EQB7" s="21"/>
      <c r="EQC7" s="21"/>
      <c r="EQD7" s="21"/>
      <c r="EQE7" s="21"/>
      <c r="EQF7" s="21"/>
      <c r="EQG7" s="21"/>
      <c r="EQH7" s="21"/>
      <c r="EQI7" s="21"/>
      <c r="EQJ7" s="21"/>
      <c r="EQK7" s="21"/>
      <c r="EQL7" s="21"/>
      <c r="EQM7" s="21"/>
      <c r="EQN7" s="21"/>
      <c r="EQO7" s="21"/>
      <c r="EQP7" s="21"/>
      <c r="EQQ7" s="21"/>
      <c r="EQR7" s="21"/>
      <c r="EQS7" s="21"/>
      <c r="EQT7" s="21"/>
      <c r="EQU7" s="21"/>
      <c r="EQV7" s="21"/>
      <c r="EQW7" s="21"/>
      <c r="EQX7" s="21"/>
      <c r="EQY7" s="21"/>
      <c r="EQZ7" s="21"/>
      <c r="ERA7" s="21"/>
      <c r="ERB7" s="21"/>
      <c r="ERC7" s="21"/>
      <c r="ERD7" s="21"/>
      <c r="ERE7" s="21"/>
      <c r="ERF7" s="21"/>
      <c r="ERG7" s="21"/>
      <c r="ERH7" s="21"/>
      <c r="ERI7" s="21"/>
      <c r="ERJ7" s="21"/>
      <c r="ERK7" s="21"/>
      <c r="ERL7" s="21"/>
      <c r="ERM7" s="21"/>
      <c r="ERN7" s="21"/>
      <c r="ERO7" s="21"/>
      <c r="ERP7" s="21"/>
      <c r="ERQ7" s="21"/>
      <c r="ERR7" s="21"/>
      <c r="ERS7" s="21"/>
      <c r="ERT7" s="21"/>
      <c r="ERU7" s="21"/>
      <c r="ERV7" s="21"/>
      <c r="ERW7" s="21"/>
      <c r="ERX7" s="21"/>
      <c r="ERY7" s="21"/>
      <c r="ERZ7" s="21"/>
      <c r="ESA7" s="21"/>
      <c r="ESB7" s="21"/>
      <c r="ESC7" s="21"/>
      <c r="ESD7" s="21"/>
      <c r="ESE7" s="21"/>
      <c r="ESF7" s="21"/>
      <c r="ESG7" s="21"/>
      <c r="ESH7" s="21"/>
      <c r="ESI7" s="21"/>
      <c r="ESJ7" s="21"/>
      <c r="ESK7" s="21"/>
      <c r="ESL7" s="21"/>
      <c r="ESM7" s="21"/>
      <c r="ESN7" s="21"/>
      <c r="ESO7" s="21"/>
      <c r="ESP7" s="21"/>
      <c r="ESQ7" s="21"/>
      <c r="ESR7" s="21"/>
      <c r="ESS7" s="21"/>
      <c r="EST7" s="21"/>
      <c r="ESU7" s="21"/>
      <c r="ESV7" s="21"/>
      <c r="ESW7" s="21"/>
      <c r="ESX7" s="21"/>
      <c r="ESY7" s="21"/>
      <c r="ESZ7" s="21"/>
      <c r="ETA7" s="21"/>
      <c r="ETB7" s="21"/>
      <c r="ETC7" s="21"/>
      <c r="ETD7" s="21"/>
      <c r="ETE7" s="21"/>
      <c r="ETF7" s="21"/>
      <c r="ETG7" s="21"/>
      <c r="ETH7" s="21"/>
      <c r="ETI7" s="21"/>
      <c r="ETJ7" s="21"/>
      <c r="ETK7" s="21"/>
      <c r="ETL7" s="21"/>
      <c r="ETM7" s="21"/>
      <c r="ETN7" s="21"/>
      <c r="ETO7" s="21"/>
      <c r="ETP7" s="21"/>
      <c r="ETQ7" s="21"/>
      <c r="ETR7" s="21"/>
      <c r="ETS7" s="21"/>
      <c r="ETT7" s="21"/>
      <c r="ETU7" s="21"/>
      <c r="ETV7" s="21"/>
      <c r="ETW7" s="21"/>
      <c r="ETX7" s="21"/>
      <c r="ETY7" s="21"/>
      <c r="ETZ7" s="21"/>
      <c r="EUA7" s="21"/>
      <c r="EUB7" s="21"/>
      <c r="EUC7" s="21"/>
      <c r="EUD7" s="21"/>
      <c r="EUE7" s="21"/>
      <c r="EUF7" s="21"/>
      <c r="EUG7" s="21"/>
      <c r="EUH7" s="21"/>
      <c r="EUI7" s="21"/>
      <c r="EUJ7" s="21"/>
      <c r="EUK7" s="21"/>
      <c r="EUL7" s="21"/>
      <c r="EUM7" s="21"/>
      <c r="EUN7" s="21"/>
      <c r="EUO7" s="21"/>
      <c r="EUP7" s="21"/>
      <c r="EUQ7" s="21"/>
      <c r="EUR7" s="21"/>
      <c r="EUS7" s="21"/>
      <c r="EUT7" s="21"/>
      <c r="EUU7" s="21"/>
      <c r="EUV7" s="21"/>
      <c r="EUW7" s="21"/>
      <c r="EUX7" s="21"/>
      <c r="EUY7" s="21"/>
      <c r="EUZ7" s="21"/>
      <c r="EVA7" s="21"/>
      <c r="EVB7" s="21"/>
      <c r="EVC7" s="21"/>
      <c r="EVD7" s="21"/>
      <c r="EVE7" s="21"/>
      <c r="EVF7" s="21"/>
      <c r="EVG7" s="21"/>
      <c r="EVH7" s="21"/>
      <c r="EVI7" s="21"/>
      <c r="EVJ7" s="21"/>
      <c r="EVK7" s="21"/>
      <c r="EVL7" s="21"/>
      <c r="EVM7" s="21"/>
      <c r="EVN7" s="21"/>
      <c r="EVO7" s="21"/>
      <c r="EVP7" s="21"/>
      <c r="EVQ7" s="21"/>
      <c r="EVR7" s="21"/>
      <c r="EVS7" s="21"/>
      <c r="EVT7" s="21"/>
      <c r="EVU7" s="21"/>
      <c r="EVV7" s="21"/>
      <c r="EVW7" s="21"/>
      <c r="EVX7" s="21"/>
      <c r="EVY7" s="21"/>
      <c r="EVZ7" s="21"/>
      <c r="EWA7" s="21"/>
      <c r="EWB7" s="21"/>
      <c r="EWC7" s="21"/>
      <c r="EWD7" s="21"/>
      <c r="EWE7" s="21"/>
      <c r="EWF7" s="21"/>
      <c r="EWG7" s="21"/>
      <c r="EWH7" s="21"/>
      <c r="EWI7" s="21"/>
      <c r="EWJ7" s="21"/>
      <c r="EWK7" s="21"/>
      <c r="EWL7" s="21"/>
      <c r="EWM7" s="21"/>
      <c r="EWN7" s="21"/>
      <c r="EWO7" s="21"/>
      <c r="EWP7" s="21"/>
      <c r="EWQ7" s="21"/>
      <c r="EWR7" s="21"/>
      <c r="EWS7" s="21"/>
      <c r="EWT7" s="21"/>
      <c r="EWU7" s="21"/>
      <c r="EWV7" s="21"/>
      <c r="EWW7" s="21"/>
      <c r="EWX7" s="21"/>
      <c r="EWY7" s="21"/>
      <c r="EWZ7" s="21"/>
      <c r="EXA7" s="21"/>
      <c r="EXB7" s="21"/>
      <c r="EXC7" s="21"/>
      <c r="EXD7" s="21"/>
      <c r="EXE7" s="21"/>
      <c r="EXF7" s="21"/>
      <c r="EXG7" s="21"/>
      <c r="EXH7" s="21"/>
      <c r="EXI7" s="21"/>
      <c r="EXJ7" s="21"/>
      <c r="EXK7" s="21"/>
      <c r="EXL7" s="21"/>
      <c r="EXM7" s="21"/>
      <c r="EXN7" s="21"/>
      <c r="EXO7" s="21"/>
      <c r="EXP7" s="21"/>
      <c r="EXQ7" s="21"/>
      <c r="EXR7" s="21"/>
      <c r="EXS7" s="21"/>
      <c r="EXT7" s="21"/>
      <c r="EXU7" s="21"/>
      <c r="EXV7" s="21"/>
      <c r="EXW7" s="21"/>
      <c r="EXX7" s="21"/>
      <c r="EXY7" s="21"/>
      <c r="EXZ7" s="21"/>
      <c r="EYA7" s="21"/>
      <c r="EYB7" s="21"/>
      <c r="EYC7" s="21"/>
      <c r="EYD7" s="21"/>
      <c r="EYE7" s="21"/>
      <c r="EYF7" s="21"/>
      <c r="EYG7" s="21"/>
      <c r="EYH7" s="21"/>
      <c r="EYI7" s="21"/>
      <c r="EYJ7" s="21"/>
      <c r="EYK7" s="21"/>
      <c r="EYL7" s="21"/>
      <c r="EYM7" s="21"/>
      <c r="EYN7" s="21"/>
      <c r="EYO7" s="21"/>
      <c r="EYP7" s="21"/>
      <c r="EYQ7" s="21"/>
      <c r="EYR7" s="21"/>
      <c r="EYS7" s="21"/>
      <c r="EYT7" s="21"/>
      <c r="EYU7" s="21"/>
      <c r="EYV7" s="21"/>
      <c r="EYW7" s="21"/>
      <c r="EYX7" s="21"/>
      <c r="EYY7" s="21"/>
      <c r="EYZ7" s="21"/>
      <c r="EZA7" s="21"/>
      <c r="EZB7" s="21"/>
      <c r="EZC7" s="21"/>
      <c r="EZD7" s="21"/>
      <c r="EZE7" s="21"/>
      <c r="EZF7" s="21"/>
      <c r="EZG7" s="21"/>
      <c r="EZH7" s="21"/>
      <c r="EZI7" s="21"/>
      <c r="EZJ7" s="21"/>
      <c r="EZK7" s="21"/>
      <c r="EZL7" s="21"/>
      <c r="EZM7" s="21"/>
      <c r="EZN7" s="21"/>
      <c r="EZO7" s="21"/>
      <c r="EZP7" s="21"/>
      <c r="EZQ7" s="21"/>
      <c r="EZR7" s="21"/>
      <c r="EZS7" s="21"/>
      <c r="EZT7" s="21"/>
      <c r="EZU7" s="21"/>
      <c r="EZV7" s="21"/>
      <c r="EZW7" s="21"/>
      <c r="EZX7" s="21"/>
      <c r="EZY7" s="21"/>
      <c r="EZZ7" s="21"/>
      <c r="FAA7" s="21"/>
      <c r="FAB7" s="21"/>
      <c r="FAC7" s="21"/>
      <c r="FAD7" s="21"/>
      <c r="FAE7" s="21"/>
      <c r="FAF7" s="21"/>
      <c r="FAG7" s="21"/>
      <c r="FAH7" s="21"/>
      <c r="FAI7" s="21"/>
      <c r="FAJ7" s="21"/>
      <c r="FAK7" s="21"/>
      <c r="FAL7" s="21"/>
      <c r="FAM7" s="21"/>
      <c r="FAN7" s="21"/>
      <c r="FAO7" s="21"/>
      <c r="FAP7" s="21"/>
      <c r="FAQ7" s="21"/>
      <c r="FAR7" s="21"/>
      <c r="FAS7" s="21"/>
      <c r="FAT7" s="21"/>
      <c r="FAU7" s="21"/>
      <c r="FAV7" s="21"/>
      <c r="FAW7" s="21"/>
      <c r="FAX7" s="21"/>
      <c r="FAY7" s="21"/>
      <c r="FAZ7" s="21"/>
      <c r="FBA7" s="21"/>
      <c r="FBB7" s="21"/>
      <c r="FBC7" s="21"/>
      <c r="FBD7" s="21"/>
      <c r="FBE7" s="21"/>
      <c r="FBF7" s="21"/>
      <c r="FBG7" s="21"/>
      <c r="FBH7" s="21"/>
      <c r="FBI7" s="21"/>
      <c r="FBJ7" s="21"/>
      <c r="FBK7" s="21"/>
      <c r="FBL7" s="21"/>
      <c r="FBM7" s="21"/>
      <c r="FBN7" s="21"/>
      <c r="FBO7" s="21"/>
      <c r="FBP7" s="21"/>
      <c r="FBQ7" s="21"/>
      <c r="FBR7" s="21"/>
      <c r="FBS7" s="21"/>
      <c r="FBT7" s="21"/>
      <c r="FBU7" s="21"/>
      <c r="FBV7" s="21"/>
      <c r="FBW7" s="21"/>
      <c r="FBX7" s="21"/>
      <c r="FBY7" s="21"/>
      <c r="FBZ7" s="21"/>
      <c r="FCA7" s="21"/>
      <c r="FCB7" s="21"/>
      <c r="FCC7" s="21"/>
      <c r="FCD7" s="21"/>
      <c r="FCE7" s="21"/>
      <c r="FCF7" s="21"/>
      <c r="FCG7" s="21"/>
      <c r="FCH7" s="21"/>
      <c r="FCI7" s="21"/>
      <c r="FCJ7" s="21"/>
      <c r="FCK7" s="21"/>
      <c r="FCL7" s="21"/>
      <c r="FCM7" s="21"/>
      <c r="FCN7" s="21"/>
      <c r="FCO7" s="21"/>
      <c r="FCP7" s="21"/>
      <c r="FCQ7" s="21"/>
      <c r="FCR7" s="21"/>
      <c r="FCS7" s="21"/>
      <c r="FCT7" s="21"/>
      <c r="FCU7" s="21"/>
      <c r="FCV7" s="21"/>
      <c r="FCW7" s="21"/>
      <c r="FCX7" s="21"/>
      <c r="FCY7" s="21"/>
      <c r="FCZ7" s="21"/>
      <c r="FDA7" s="21"/>
      <c r="FDB7" s="21"/>
      <c r="FDC7" s="21"/>
      <c r="FDD7" s="21"/>
      <c r="FDE7" s="21"/>
      <c r="FDF7" s="21"/>
      <c r="FDG7" s="21"/>
      <c r="FDH7" s="21"/>
      <c r="FDI7" s="21"/>
      <c r="FDJ7" s="21"/>
      <c r="FDK7" s="21"/>
      <c r="FDL7" s="21"/>
      <c r="FDM7" s="21"/>
      <c r="FDN7" s="21"/>
      <c r="FDO7" s="21"/>
      <c r="FDP7" s="21"/>
      <c r="FDQ7" s="21"/>
      <c r="FDR7" s="21"/>
      <c r="FDS7" s="21"/>
      <c r="FDT7" s="21"/>
      <c r="FDU7" s="21"/>
      <c r="FDV7" s="21"/>
      <c r="FDW7" s="21"/>
      <c r="FDX7" s="21"/>
      <c r="FDY7" s="21"/>
      <c r="FDZ7" s="21"/>
      <c r="FEA7" s="21"/>
      <c r="FEB7" s="21"/>
      <c r="FEC7" s="21"/>
      <c r="FED7" s="21"/>
      <c r="FEE7" s="21"/>
      <c r="FEF7" s="21"/>
      <c r="FEG7" s="21"/>
      <c r="FEH7" s="21"/>
      <c r="FEI7" s="21"/>
      <c r="FEJ7" s="21"/>
      <c r="FEK7" s="21"/>
      <c r="FEL7" s="21"/>
      <c r="FEM7" s="21"/>
      <c r="FEN7" s="21"/>
      <c r="FEO7" s="21"/>
      <c r="FEP7" s="21"/>
      <c r="FEQ7" s="21"/>
      <c r="FER7" s="21"/>
      <c r="FES7" s="21"/>
      <c r="FET7" s="21"/>
      <c r="FEU7" s="21"/>
      <c r="FEV7" s="21"/>
      <c r="FEW7" s="21"/>
      <c r="FEX7" s="21"/>
      <c r="FEY7" s="21"/>
      <c r="FEZ7" s="21"/>
      <c r="FFA7" s="21"/>
      <c r="FFB7" s="21"/>
      <c r="FFC7" s="21"/>
      <c r="FFD7" s="21"/>
      <c r="FFE7" s="21"/>
      <c r="FFF7" s="21"/>
      <c r="FFG7" s="21"/>
      <c r="FFH7" s="21"/>
      <c r="FFI7" s="21"/>
      <c r="FFJ7" s="21"/>
      <c r="FFK7" s="21"/>
      <c r="FFL7" s="21"/>
      <c r="FFM7" s="21"/>
      <c r="FFN7" s="21"/>
      <c r="FFO7" s="21"/>
      <c r="FFP7" s="21"/>
      <c r="FFQ7" s="21"/>
      <c r="FFR7" s="21"/>
      <c r="FFS7" s="21"/>
      <c r="FFT7" s="21"/>
      <c r="FFU7" s="21"/>
      <c r="FFV7" s="21"/>
      <c r="FFW7" s="21"/>
      <c r="FFX7" s="21"/>
      <c r="FFY7" s="21"/>
      <c r="FFZ7" s="21"/>
      <c r="FGA7" s="21"/>
      <c r="FGB7" s="21"/>
      <c r="FGC7" s="21"/>
      <c r="FGD7" s="21"/>
      <c r="FGE7" s="21"/>
      <c r="FGF7" s="21"/>
      <c r="FGG7" s="21"/>
      <c r="FGH7" s="21"/>
      <c r="FGI7" s="21"/>
      <c r="FGJ7" s="21"/>
      <c r="FGK7" s="21"/>
      <c r="FGL7" s="21"/>
      <c r="FGM7" s="21"/>
      <c r="FGN7" s="21"/>
      <c r="FGO7" s="21"/>
      <c r="FGP7" s="21"/>
      <c r="FGQ7" s="21"/>
      <c r="FGR7" s="21"/>
      <c r="FGS7" s="21"/>
      <c r="FGT7" s="21"/>
      <c r="FGU7" s="21"/>
      <c r="FGV7" s="21"/>
      <c r="FGW7" s="21"/>
      <c r="FGX7" s="21"/>
      <c r="FGY7" s="21"/>
      <c r="FGZ7" s="21"/>
      <c r="FHA7" s="21"/>
      <c r="FHB7" s="21"/>
      <c r="FHC7" s="21"/>
      <c r="FHD7" s="21"/>
      <c r="FHE7" s="21"/>
      <c r="FHF7" s="21"/>
      <c r="FHG7" s="21"/>
      <c r="FHH7" s="21"/>
      <c r="FHI7" s="21"/>
      <c r="FHJ7" s="21"/>
      <c r="FHK7" s="21"/>
      <c r="FHL7" s="21"/>
      <c r="FHM7" s="21"/>
      <c r="FHN7" s="21"/>
      <c r="FHO7" s="21"/>
      <c r="FHP7" s="21"/>
      <c r="FHQ7" s="21"/>
      <c r="FHR7" s="21"/>
      <c r="FHS7" s="21"/>
      <c r="FHT7" s="21"/>
      <c r="FHU7" s="21"/>
      <c r="FHV7" s="21"/>
      <c r="FHW7" s="21"/>
      <c r="FHX7" s="21"/>
      <c r="FHY7" s="21"/>
      <c r="FHZ7" s="21"/>
      <c r="FIA7" s="21"/>
      <c r="FIB7" s="21"/>
      <c r="FIC7" s="21"/>
      <c r="FID7" s="21"/>
      <c r="FIE7" s="21"/>
      <c r="FIF7" s="21"/>
      <c r="FIG7" s="21"/>
      <c r="FIH7" s="21"/>
      <c r="FII7" s="21"/>
      <c r="FIJ7" s="21"/>
      <c r="FIK7" s="21"/>
      <c r="FIL7" s="21"/>
      <c r="FIM7" s="21"/>
      <c r="FIN7" s="21"/>
      <c r="FIO7" s="21"/>
      <c r="FIP7" s="21"/>
      <c r="FIQ7" s="21"/>
      <c r="FIR7" s="21"/>
      <c r="FIS7" s="21"/>
      <c r="FIT7" s="21"/>
      <c r="FIU7" s="21"/>
      <c r="FIV7" s="21"/>
      <c r="FIW7" s="21"/>
      <c r="FIX7" s="21"/>
      <c r="FIY7" s="21"/>
      <c r="FIZ7" s="21"/>
      <c r="FJA7" s="21"/>
      <c r="FJB7" s="21"/>
      <c r="FJC7" s="21"/>
      <c r="FJD7" s="21"/>
      <c r="FJE7" s="21"/>
      <c r="FJF7" s="21"/>
      <c r="FJG7" s="21"/>
      <c r="FJH7" s="21"/>
      <c r="FJI7" s="21"/>
      <c r="FJJ7" s="21"/>
      <c r="FJK7" s="21"/>
      <c r="FJL7" s="21"/>
      <c r="FJM7" s="21"/>
      <c r="FJN7" s="21"/>
      <c r="FJO7" s="21"/>
      <c r="FJP7" s="21"/>
      <c r="FJQ7" s="21"/>
      <c r="FJR7" s="21"/>
      <c r="FJS7" s="21"/>
      <c r="FJT7" s="21"/>
      <c r="FJU7" s="21"/>
      <c r="FJV7" s="21"/>
      <c r="FJW7" s="21"/>
      <c r="FJX7" s="21"/>
      <c r="FJY7" s="21"/>
      <c r="FJZ7" s="21"/>
      <c r="FKA7" s="21"/>
      <c r="FKB7" s="21"/>
      <c r="FKC7" s="21"/>
      <c r="FKD7" s="21"/>
      <c r="FKE7" s="21"/>
      <c r="FKF7" s="21"/>
      <c r="FKG7" s="21"/>
      <c r="FKH7" s="21"/>
      <c r="FKI7" s="21"/>
      <c r="FKJ7" s="21"/>
      <c r="FKK7" s="21"/>
      <c r="FKL7" s="21"/>
      <c r="FKM7" s="21"/>
      <c r="FKN7" s="21"/>
      <c r="FKO7" s="21"/>
      <c r="FKP7" s="21"/>
      <c r="FKQ7" s="21"/>
      <c r="FKR7" s="21"/>
      <c r="FKS7" s="21"/>
      <c r="FKT7" s="21"/>
      <c r="FKU7" s="21"/>
      <c r="FKV7" s="21"/>
      <c r="FKW7" s="21"/>
      <c r="FKX7" s="21"/>
      <c r="FKY7" s="21"/>
      <c r="FKZ7" s="21"/>
      <c r="FLA7" s="21"/>
      <c r="FLB7" s="21"/>
      <c r="FLC7" s="21"/>
      <c r="FLD7" s="21"/>
      <c r="FLE7" s="21"/>
      <c r="FLF7" s="21"/>
      <c r="FLG7" s="21"/>
      <c r="FLH7" s="21"/>
      <c r="FLI7" s="21"/>
      <c r="FLJ7" s="21"/>
      <c r="FLK7" s="21"/>
      <c r="FLL7" s="21"/>
      <c r="FLM7" s="21"/>
      <c r="FLN7" s="21"/>
      <c r="FLO7" s="21"/>
      <c r="FLP7" s="21"/>
      <c r="FLQ7" s="21"/>
      <c r="FLR7" s="21"/>
      <c r="FLS7" s="21"/>
      <c r="FLT7" s="21"/>
      <c r="FLU7" s="21"/>
      <c r="FLV7" s="21"/>
      <c r="FLW7" s="21"/>
      <c r="FLX7" s="21"/>
      <c r="FLY7" s="21"/>
      <c r="FLZ7" s="21"/>
      <c r="FMA7" s="21"/>
      <c r="FMB7" s="21"/>
      <c r="FMC7" s="21"/>
      <c r="FMD7" s="21"/>
      <c r="FME7" s="21"/>
      <c r="FMF7" s="21"/>
      <c r="FMG7" s="21"/>
      <c r="FMH7" s="21"/>
      <c r="FMI7" s="21"/>
      <c r="FMJ7" s="21"/>
      <c r="FMK7" s="21"/>
      <c r="FML7" s="21"/>
      <c r="FMM7" s="21"/>
      <c r="FMN7" s="21"/>
      <c r="FMO7" s="21"/>
      <c r="FMP7" s="21"/>
      <c r="FMQ7" s="21"/>
      <c r="FMR7" s="21"/>
      <c r="FMS7" s="21"/>
      <c r="FMT7" s="21"/>
      <c r="FMU7" s="21"/>
      <c r="FMV7" s="21"/>
      <c r="FMW7" s="21"/>
      <c r="FMX7" s="21"/>
      <c r="FMY7" s="21"/>
      <c r="FMZ7" s="21"/>
      <c r="FNA7" s="21"/>
      <c r="FNB7" s="21"/>
      <c r="FNC7" s="21"/>
      <c r="FND7" s="21"/>
      <c r="FNE7" s="21"/>
      <c r="FNF7" s="21"/>
      <c r="FNG7" s="21"/>
      <c r="FNH7" s="21"/>
      <c r="FNI7" s="21"/>
      <c r="FNJ7" s="21"/>
      <c r="FNK7" s="21"/>
      <c r="FNL7" s="21"/>
      <c r="FNM7" s="21"/>
      <c r="FNN7" s="21"/>
      <c r="FNO7" s="21"/>
      <c r="FNP7" s="21"/>
      <c r="FNQ7" s="21"/>
      <c r="FNR7" s="21"/>
      <c r="FNS7" s="21"/>
      <c r="FNT7" s="21"/>
      <c r="FNU7" s="21"/>
      <c r="FNV7" s="21"/>
      <c r="FNW7" s="21"/>
      <c r="FNX7" s="21"/>
      <c r="FNY7" s="21"/>
      <c r="FNZ7" s="21"/>
      <c r="FOA7" s="21"/>
      <c r="FOB7" s="21"/>
      <c r="FOC7" s="21"/>
      <c r="FOD7" s="21"/>
      <c r="FOE7" s="21"/>
      <c r="FOF7" s="21"/>
      <c r="FOG7" s="21"/>
      <c r="FOH7" s="21"/>
      <c r="FOI7" s="21"/>
      <c r="FOJ7" s="21"/>
      <c r="FOK7" s="21"/>
      <c r="FOL7" s="21"/>
      <c r="FOM7" s="21"/>
      <c r="FON7" s="21"/>
      <c r="FOO7" s="21"/>
      <c r="FOP7" s="21"/>
      <c r="FOQ7" s="21"/>
      <c r="FOR7" s="21"/>
      <c r="FOS7" s="21"/>
      <c r="FOT7" s="21"/>
      <c r="FOU7" s="21"/>
      <c r="FOV7" s="21"/>
      <c r="FOW7" s="21"/>
      <c r="FOX7" s="21"/>
      <c r="FOY7" s="21"/>
      <c r="FOZ7" s="21"/>
      <c r="FPA7" s="21"/>
      <c r="FPB7" s="21"/>
      <c r="FPC7" s="21"/>
      <c r="FPD7" s="21"/>
      <c r="FPE7" s="21"/>
      <c r="FPF7" s="21"/>
      <c r="FPG7" s="21"/>
      <c r="FPH7" s="21"/>
      <c r="FPI7" s="21"/>
      <c r="FPJ7" s="21"/>
      <c r="FPK7" s="21"/>
      <c r="FPL7" s="21"/>
      <c r="FPM7" s="21"/>
      <c r="FPN7" s="21"/>
      <c r="FPO7" s="21"/>
      <c r="FPP7" s="21"/>
      <c r="FPQ7" s="21"/>
      <c r="FPR7" s="21"/>
      <c r="FPS7" s="21"/>
      <c r="FPT7" s="21"/>
      <c r="FPU7" s="21"/>
      <c r="FPV7" s="21"/>
      <c r="FPW7" s="21"/>
      <c r="FPX7" s="21"/>
      <c r="FPY7" s="21"/>
      <c r="FPZ7" s="21"/>
      <c r="FQA7" s="21"/>
      <c r="FQB7" s="21"/>
      <c r="FQC7" s="21"/>
      <c r="FQD7" s="21"/>
      <c r="FQE7" s="21"/>
      <c r="FQF7" s="21"/>
      <c r="FQG7" s="21"/>
      <c r="FQH7" s="21"/>
      <c r="FQI7" s="21"/>
      <c r="FQJ7" s="21"/>
      <c r="FQK7" s="21"/>
      <c r="FQL7" s="21"/>
      <c r="FQM7" s="21"/>
      <c r="FQN7" s="21"/>
      <c r="FQO7" s="21"/>
      <c r="FQP7" s="21"/>
      <c r="FQQ7" s="21"/>
      <c r="FQR7" s="21"/>
      <c r="FQS7" s="21"/>
      <c r="FQT7" s="21"/>
      <c r="FQU7" s="21"/>
      <c r="FQV7" s="21"/>
      <c r="FQW7" s="21"/>
      <c r="FQX7" s="21"/>
      <c r="FQY7" s="21"/>
      <c r="FQZ7" s="21"/>
      <c r="FRA7" s="21"/>
      <c r="FRB7" s="21"/>
      <c r="FRC7" s="21"/>
      <c r="FRD7" s="21"/>
      <c r="FRE7" s="21"/>
      <c r="FRF7" s="21"/>
      <c r="FRG7" s="21"/>
      <c r="FRH7" s="21"/>
      <c r="FRI7" s="21"/>
      <c r="FRJ7" s="21"/>
      <c r="FRK7" s="21"/>
      <c r="FRL7" s="21"/>
      <c r="FRM7" s="21"/>
      <c r="FRN7" s="21"/>
      <c r="FRO7" s="21"/>
      <c r="FRP7" s="21"/>
      <c r="FRQ7" s="21"/>
      <c r="FRR7" s="21"/>
      <c r="FRS7" s="21"/>
      <c r="FRT7" s="21"/>
      <c r="FRU7" s="21"/>
      <c r="FRV7" s="21"/>
      <c r="FRW7" s="21"/>
      <c r="FRX7" s="21"/>
      <c r="FRY7" s="21"/>
      <c r="FRZ7" s="21"/>
      <c r="FSA7" s="21"/>
      <c r="FSB7" s="21"/>
      <c r="FSC7" s="21"/>
      <c r="FSD7" s="21"/>
      <c r="FSE7" s="21"/>
      <c r="FSF7" s="21"/>
      <c r="FSG7" s="21"/>
      <c r="FSH7" s="21"/>
      <c r="FSI7" s="21"/>
      <c r="FSJ7" s="21"/>
      <c r="FSK7" s="21"/>
      <c r="FSL7" s="21"/>
      <c r="FSM7" s="21"/>
      <c r="FSN7" s="21"/>
      <c r="FSO7" s="21"/>
      <c r="FSP7" s="21"/>
      <c r="FSQ7" s="21"/>
      <c r="FSR7" s="21"/>
      <c r="FSS7" s="21"/>
      <c r="FST7" s="21"/>
      <c r="FSU7" s="21"/>
      <c r="FSV7" s="21"/>
      <c r="FSW7" s="21"/>
      <c r="FSX7" s="21"/>
      <c r="FSY7" s="21"/>
      <c r="FSZ7" s="21"/>
      <c r="FTA7" s="21"/>
      <c r="FTB7" s="21"/>
      <c r="FTC7" s="21"/>
      <c r="FTD7" s="21"/>
      <c r="FTE7" s="21"/>
      <c r="FTF7" s="21"/>
      <c r="FTG7" s="21"/>
      <c r="FTH7" s="21"/>
      <c r="FTI7" s="21"/>
      <c r="FTJ7" s="21"/>
      <c r="FTK7" s="21"/>
      <c r="FTL7" s="21"/>
      <c r="FTM7" s="21"/>
      <c r="FTN7" s="21"/>
      <c r="FTO7" s="21"/>
      <c r="FTP7" s="21"/>
      <c r="FTQ7" s="21"/>
      <c r="FTR7" s="21"/>
      <c r="FTS7" s="21"/>
      <c r="FTT7" s="21"/>
      <c r="FTU7" s="21"/>
      <c r="FTV7" s="21"/>
      <c r="FTW7" s="21"/>
      <c r="FTX7" s="21"/>
      <c r="FTY7" s="21"/>
      <c r="FTZ7" s="21"/>
      <c r="FUA7" s="21"/>
      <c r="FUB7" s="21"/>
      <c r="FUC7" s="21"/>
      <c r="FUD7" s="21"/>
      <c r="FUE7" s="21"/>
      <c r="FUF7" s="21"/>
      <c r="FUG7" s="21"/>
      <c r="FUH7" s="21"/>
      <c r="FUI7" s="21"/>
      <c r="FUJ7" s="21"/>
      <c r="FUK7" s="21"/>
      <c r="FUL7" s="21"/>
      <c r="FUM7" s="21"/>
      <c r="FUN7" s="21"/>
      <c r="FUO7" s="21"/>
      <c r="FUP7" s="21"/>
      <c r="FUQ7" s="21"/>
      <c r="FUR7" s="21"/>
      <c r="FUS7" s="21"/>
      <c r="FUT7" s="21"/>
      <c r="FUU7" s="21"/>
      <c r="FUV7" s="21"/>
      <c r="FUW7" s="21"/>
      <c r="FUX7" s="21"/>
      <c r="FUY7" s="21"/>
      <c r="FUZ7" s="21"/>
      <c r="FVA7" s="21"/>
      <c r="FVB7" s="21"/>
      <c r="FVC7" s="21"/>
      <c r="FVD7" s="21"/>
      <c r="FVE7" s="21"/>
      <c r="FVF7" s="21"/>
      <c r="FVG7" s="21"/>
      <c r="FVH7" s="21"/>
      <c r="FVI7" s="21"/>
      <c r="FVJ7" s="21"/>
      <c r="FVK7" s="21"/>
      <c r="FVL7" s="21"/>
      <c r="FVM7" s="21"/>
      <c r="FVN7" s="21"/>
      <c r="FVO7" s="21"/>
      <c r="FVP7" s="21"/>
      <c r="FVQ7" s="21"/>
      <c r="FVR7" s="21"/>
      <c r="FVS7" s="21"/>
      <c r="FVT7" s="21"/>
      <c r="FVU7" s="21"/>
      <c r="FVV7" s="21"/>
      <c r="FVW7" s="21"/>
      <c r="FVX7" s="21"/>
      <c r="FVY7" s="21"/>
      <c r="FVZ7" s="21"/>
      <c r="FWA7" s="21"/>
      <c r="FWB7" s="21"/>
      <c r="FWC7" s="21"/>
      <c r="FWD7" s="21"/>
      <c r="FWE7" s="21"/>
      <c r="FWF7" s="21"/>
      <c r="FWG7" s="21"/>
      <c r="FWH7" s="21"/>
      <c r="FWI7" s="21"/>
      <c r="FWJ7" s="21"/>
      <c r="FWK7" s="21"/>
      <c r="FWL7" s="21"/>
      <c r="FWM7" s="21"/>
      <c r="FWN7" s="21"/>
      <c r="FWO7" s="21"/>
      <c r="FWP7" s="21"/>
      <c r="FWQ7" s="21"/>
      <c r="FWR7" s="21"/>
      <c r="FWS7" s="21"/>
      <c r="FWT7" s="21"/>
      <c r="FWU7" s="21"/>
      <c r="FWV7" s="21"/>
      <c r="FWW7" s="21"/>
      <c r="FWX7" s="21"/>
      <c r="FWY7" s="21"/>
      <c r="FWZ7" s="21"/>
      <c r="FXA7" s="21"/>
      <c r="FXB7" s="21"/>
      <c r="FXC7" s="21"/>
      <c r="FXD7" s="21"/>
      <c r="FXE7" s="21"/>
      <c r="FXF7" s="21"/>
      <c r="FXG7" s="21"/>
      <c r="FXH7" s="21"/>
      <c r="FXI7" s="21"/>
      <c r="FXJ7" s="21"/>
      <c r="FXK7" s="21"/>
      <c r="FXL7" s="21"/>
      <c r="FXM7" s="21"/>
      <c r="FXN7" s="21"/>
      <c r="FXO7" s="21"/>
      <c r="FXP7" s="21"/>
      <c r="FXQ7" s="21"/>
      <c r="FXR7" s="21"/>
      <c r="FXS7" s="21"/>
      <c r="FXT7" s="21"/>
      <c r="FXU7" s="21"/>
      <c r="FXV7" s="21"/>
      <c r="FXW7" s="21"/>
      <c r="FXX7" s="21"/>
      <c r="FXY7" s="21"/>
      <c r="FXZ7" s="21"/>
      <c r="FYA7" s="21"/>
      <c r="FYB7" s="21"/>
      <c r="FYC7" s="21"/>
      <c r="FYD7" s="21"/>
      <c r="FYE7" s="21"/>
      <c r="FYF7" s="21"/>
      <c r="FYG7" s="21"/>
      <c r="FYH7" s="21"/>
      <c r="FYI7" s="21"/>
      <c r="FYJ7" s="21"/>
      <c r="FYK7" s="21"/>
      <c r="FYL7" s="21"/>
      <c r="FYM7" s="21"/>
      <c r="FYN7" s="21"/>
      <c r="FYO7" s="21"/>
      <c r="FYP7" s="21"/>
      <c r="FYQ7" s="21"/>
      <c r="FYR7" s="21"/>
      <c r="FYS7" s="21"/>
      <c r="FYT7" s="21"/>
      <c r="FYU7" s="21"/>
      <c r="FYV7" s="21"/>
      <c r="FYW7" s="21"/>
      <c r="FYX7" s="21"/>
      <c r="FYY7" s="21"/>
      <c r="FYZ7" s="21"/>
      <c r="FZA7" s="21"/>
      <c r="FZB7" s="21"/>
      <c r="FZC7" s="21"/>
      <c r="FZD7" s="21"/>
      <c r="FZE7" s="21"/>
      <c r="FZF7" s="21"/>
      <c r="FZG7" s="21"/>
      <c r="FZH7" s="21"/>
      <c r="FZI7" s="21"/>
      <c r="FZJ7" s="21"/>
      <c r="FZK7" s="21"/>
      <c r="FZL7" s="21"/>
      <c r="FZM7" s="21"/>
      <c r="FZN7" s="21"/>
      <c r="FZO7" s="21"/>
      <c r="FZP7" s="21"/>
      <c r="FZQ7" s="21"/>
      <c r="FZR7" s="21"/>
      <c r="FZS7" s="21"/>
      <c r="FZT7" s="21"/>
      <c r="FZU7" s="21"/>
      <c r="FZV7" s="21"/>
      <c r="FZW7" s="21"/>
      <c r="FZX7" s="21"/>
      <c r="FZY7" s="21"/>
      <c r="FZZ7" s="21"/>
      <c r="GAA7" s="21"/>
      <c r="GAB7" s="21"/>
      <c r="GAC7" s="21"/>
      <c r="GAD7" s="21"/>
      <c r="GAE7" s="21"/>
      <c r="GAF7" s="21"/>
      <c r="GAG7" s="21"/>
      <c r="GAH7" s="21"/>
      <c r="GAI7" s="21"/>
      <c r="GAJ7" s="21"/>
      <c r="GAK7" s="21"/>
      <c r="GAL7" s="21"/>
      <c r="GAM7" s="21"/>
      <c r="GAN7" s="21"/>
      <c r="GAO7" s="21"/>
      <c r="GAP7" s="21"/>
      <c r="GAQ7" s="21"/>
      <c r="GAR7" s="21"/>
      <c r="GAS7" s="21"/>
      <c r="GAT7" s="21"/>
      <c r="GAU7" s="21"/>
      <c r="GAV7" s="21"/>
      <c r="GAW7" s="21"/>
      <c r="GAX7" s="21"/>
      <c r="GAY7" s="21"/>
      <c r="GAZ7" s="21"/>
      <c r="GBA7" s="21"/>
      <c r="GBB7" s="21"/>
      <c r="GBC7" s="21"/>
      <c r="GBD7" s="21"/>
      <c r="GBE7" s="21"/>
      <c r="GBF7" s="21"/>
      <c r="GBG7" s="21"/>
      <c r="GBH7" s="21"/>
      <c r="GBI7" s="21"/>
      <c r="GBJ7" s="21"/>
      <c r="GBK7" s="21"/>
      <c r="GBL7" s="21"/>
      <c r="GBM7" s="21"/>
      <c r="GBN7" s="21"/>
      <c r="GBO7" s="21"/>
      <c r="GBP7" s="21"/>
      <c r="GBQ7" s="21"/>
      <c r="GBR7" s="21"/>
      <c r="GBS7" s="21"/>
      <c r="GBT7" s="21"/>
      <c r="GBU7" s="21"/>
      <c r="GBV7" s="21"/>
      <c r="GBW7" s="21"/>
      <c r="GBX7" s="21"/>
      <c r="GBY7" s="21"/>
      <c r="GBZ7" s="21"/>
      <c r="GCA7" s="21"/>
      <c r="GCB7" s="21"/>
      <c r="GCC7" s="21"/>
      <c r="GCD7" s="21"/>
      <c r="GCE7" s="21"/>
      <c r="GCF7" s="21"/>
      <c r="GCG7" s="21"/>
      <c r="GCH7" s="21"/>
      <c r="GCI7" s="21"/>
      <c r="GCJ7" s="21"/>
      <c r="GCK7" s="21"/>
      <c r="GCL7" s="21"/>
      <c r="GCM7" s="21"/>
      <c r="GCN7" s="21"/>
      <c r="GCO7" s="21"/>
      <c r="GCP7" s="21"/>
      <c r="GCQ7" s="21"/>
      <c r="GCR7" s="21"/>
      <c r="GCS7" s="21"/>
      <c r="GCT7" s="21"/>
      <c r="GCU7" s="21"/>
      <c r="GCV7" s="21"/>
      <c r="GCW7" s="21"/>
      <c r="GCX7" s="21"/>
      <c r="GCY7" s="21"/>
      <c r="GCZ7" s="21"/>
      <c r="GDA7" s="21"/>
      <c r="GDB7" s="21"/>
      <c r="GDC7" s="21"/>
      <c r="GDD7" s="21"/>
      <c r="GDE7" s="21"/>
      <c r="GDF7" s="21"/>
      <c r="GDG7" s="21"/>
      <c r="GDH7" s="21"/>
      <c r="GDI7" s="21"/>
      <c r="GDJ7" s="21"/>
      <c r="GDK7" s="21"/>
      <c r="GDL7" s="21"/>
      <c r="GDM7" s="21"/>
      <c r="GDN7" s="21"/>
      <c r="GDO7" s="21"/>
      <c r="GDP7" s="21"/>
      <c r="GDQ7" s="21"/>
      <c r="GDR7" s="21"/>
      <c r="GDS7" s="21"/>
      <c r="GDT7" s="21"/>
      <c r="GDU7" s="21"/>
      <c r="GDV7" s="21"/>
      <c r="GDW7" s="21"/>
      <c r="GDX7" s="21"/>
      <c r="GDY7" s="21"/>
      <c r="GDZ7" s="21"/>
      <c r="GEA7" s="21"/>
      <c r="GEB7" s="21"/>
      <c r="GEC7" s="21"/>
      <c r="GED7" s="21"/>
      <c r="GEE7" s="21"/>
      <c r="GEF7" s="21"/>
      <c r="GEG7" s="21"/>
      <c r="GEH7" s="21"/>
      <c r="GEI7" s="21"/>
      <c r="GEJ7" s="21"/>
      <c r="GEK7" s="21"/>
      <c r="GEL7" s="21"/>
      <c r="GEM7" s="21"/>
      <c r="GEN7" s="21"/>
      <c r="GEO7" s="21"/>
      <c r="GEP7" s="21"/>
      <c r="GEQ7" s="21"/>
      <c r="GER7" s="21"/>
      <c r="GES7" s="21"/>
      <c r="GET7" s="21"/>
      <c r="GEU7" s="21"/>
      <c r="GEV7" s="21"/>
      <c r="GEW7" s="21"/>
      <c r="GEX7" s="21"/>
      <c r="GEY7" s="21"/>
      <c r="GEZ7" s="21"/>
      <c r="GFA7" s="21"/>
      <c r="GFB7" s="21"/>
      <c r="GFC7" s="21"/>
      <c r="GFD7" s="21"/>
      <c r="GFE7" s="21"/>
      <c r="GFF7" s="21"/>
      <c r="GFG7" s="21"/>
      <c r="GFH7" s="21"/>
      <c r="GFI7" s="21"/>
      <c r="GFJ7" s="21"/>
      <c r="GFK7" s="21"/>
      <c r="GFL7" s="21"/>
      <c r="GFM7" s="21"/>
      <c r="GFN7" s="21"/>
      <c r="GFO7" s="21"/>
      <c r="GFP7" s="21"/>
      <c r="GFQ7" s="21"/>
      <c r="GFR7" s="21"/>
      <c r="GFS7" s="21"/>
      <c r="GFT7" s="21"/>
      <c r="GFU7" s="21"/>
      <c r="GFV7" s="21"/>
      <c r="GFW7" s="21"/>
      <c r="GFX7" s="21"/>
      <c r="GFY7" s="21"/>
      <c r="GFZ7" s="21"/>
      <c r="GGA7" s="21"/>
      <c r="GGB7" s="21"/>
      <c r="GGC7" s="21"/>
      <c r="GGD7" s="21"/>
      <c r="GGE7" s="21"/>
      <c r="GGF7" s="21"/>
      <c r="GGG7" s="21"/>
      <c r="GGH7" s="21"/>
      <c r="GGI7" s="21"/>
      <c r="GGJ7" s="21"/>
      <c r="GGK7" s="21"/>
      <c r="GGL7" s="21"/>
      <c r="GGM7" s="21"/>
      <c r="GGN7" s="21"/>
      <c r="GGO7" s="21"/>
      <c r="GGP7" s="21"/>
      <c r="GGQ7" s="21"/>
      <c r="GGR7" s="21"/>
      <c r="GGS7" s="21"/>
      <c r="GGT7" s="21"/>
      <c r="GGU7" s="21"/>
      <c r="GGV7" s="21"/>
      <c r="GGW7" s="21"/>
      <c r="GGX7" s="21"/>
      <c r="GGY7" s="21"/>
      <c r="GGZ7" s="21"/>
      <c r="GHA7" s="21"/>
      <c r="GHB7" s="21"/>
      <c r="GHC7" s="21"/>
      <c r="GHD7" s="21"/>
      <c r="GHE7" s="21"/>
      <c r="GHF7" s="21"/>
      <c r="GHG7" s="21"/>
      <c r="GHH7" s="21"/>
      <c r="GHI7" s="21"/>
      <c r="GHJ7" s="21"/>
      <c r="GHK7" s="21"/>
      <c r="GHL7" s="21"/>
      <c r="GHM7" s="21"/>
      <c r="GHN7" s="21"/>
      <c r="GHO7" s="21"/>
      <c r="GHP7" s="21"/>
      <c r="GHQ7" s="21"/>
      <c r="GHR7" s="21"/>
      <c r="GHS7" s="21"/>
      <c r="GHT7" s="21"/>
      <c r="GHU7" s="21"/>
      <c r="GHV7" s="21"/>
      <c r="GHW7" s="21"/>
      <c r="GHX7" s="21"/>
      <c r="GHY7" s="21"/>
      <c r="GHZ7" s="21"/>
      <c r="GIA7" s="21"/>
      <c r="GIB7" s="21"/>
      <c r="GIC7" s="21"/>
      <c r="GID7" s="21"/>
      <c r="GIE7" s="21"/>
      <c r="GIF7" s="21"/>
      <c r="GIG7" s="21"/>
      <c r="GIH7" s="21"/>
      <c r="GII7" s="21"/>
      <c r="GIJ7" s="21"/>
      <c r="GIK7" s="21"/>
      <c r="GIL7" s="21"/>
      <c r="GIM7" s="21"/>
      <c r="GIN7" s="21"/>
      <c r="GIO7" s="21"/>
      <c r="GIP7" s="21"/>
      <c r="GIQ7" s="21"/>
      <c r="GIR7" s="21"/>
      <c r="GIS7" s="21"/>
      <c r="GIT7" s="21"/>
      <c r="GIU7" s="21"/>
      <c r="GIV7" s="21"/>
      <c r="GIW7" s="21"/>
      <c r="GIX7" s="21"/>
      <c r="GIY7" s="21"/>
      <c r="GIZ7" s="21"/>
      <c r="GJA7" s="21"/>
      <c r="GJB7" s="21"/>
      <c r="GJC7" s="21"/>
      <c r="GJD7" s="21"/>
      <c r="GJE7" s="21"/>
      <c r="GJF7" s="21"/>
      <c r="GJG7" s="21"/>
      <c r="GJH7" s="21"/>
      <c r="GJI7" s="21"/>
      <c r="GJJ7" s="21"/>
      <c r="GJK7" s="21"/>
      <c r="GJL7" s="21"/>
      <c r="GJM7" s="21"/>
      <c r="GJN7" s="21"/>
      <c r="GJO7" s="21"/>
      <c r="GJP7" s="21"/>
      <c r="GJQ7" s="21"/>
      <c r="GJR7" s="21"/>
      <c r="GJS7" s="21"/>
      <c r="GJT7" s="21"/>
      <c r="GJU7" s="21"/>
      <c r="GJV7" s="21"/>
      <c r="GJW7" s="21"/>
      <c r="GJX7" s="21"/>
      <c r="GJY7" s="21"/>
      <c r="GJZ7" s="21"/>
      <c r="GKA7" s="21"/>
      <c r="GKB7" s="21"/>
      <c r="GKC7" s="21"/>
      <c r="GKD7" s="21"/>
      <c r="GKE7" s="21"/>
      <c r="GKF7" s="21"/>
      <c r="GKG7" s="21"/>
      <c r="GKH7" s="21"/>
      <c r="GKI7" s="21"/>
      <c r="GKJ7" s="21"/>
      <c r="GKK7" s="21"/>
      <c r="GKL7" s="21"/>
      <c r="GKM7" s="21"/>
      <c r="GKN7" s="21"/>
      <c r="GKO7" s="21"/>
      <c r="GKP7" s="21"/>
      <c r="GKQ7" s="21"/>
      <c r="GKR7" s="21"/>
      <c r="GKS7" s="21"/>
      <c r="GKT7" s="21"/>
      <c r="GKU7" s="21"/>
      <c r="GKV7" s="21"/>
      <c r="GKW7" s="21"/>
      <c r="GKX7" s="21"/>
      <c r="GKY7" s="21"/>
      <c r="GKZ7" s="21"/>
      <c r="GLA7" s="21"/>
      <c r="GLB7" s="21"/>
      <c r="GLC7" s="21"/>
      <c r="GLD7" s="21"/>
      <c r="GLE7" s="21"/>
      <c r="GLF7" s="21"/>
      <c r="GLG7" s="21"/>
      <c r="GLH7" s="21"/>
      <c r="GLI7" s="21"/>
      <c r="GLJ7" s="21"/>
      <c r="GLK7" s="21"/>
      <c r="GLL7" s="21"/>
      <c r="GLM7" s="21"/>
      <c r="GLN7" s="21"/>
      <c r="GLO7" s="21"/>
      <c r="GLP7" s="21"/>
      <c r="GLQ7" s="21"/>
      <c r="GLR7" s="21"/>
      <c r="GLS7" s="21"/>
      <c r="GLT7" s="21"/>
      <c r="GLU7" s="21"/>
      <c r="GLV7" s="21"/>
      <c r="GLW7" s="21"/>
      <c r="GLX7" s="21"/>
      <c r="GLY7" s="21"/>
      <c r="GLZ7" s="21"/>
      <c r="GMA7" s="21"/>
      <c r="GMB7" s="21"/>
      <c r="GMC7" s="21"/>
      <c r="GMD7" s="21"/>
      <c r="GME7" s="21"/>
      <c r="GMF7" s="21"/>
      <c r="GMG7" s="21"/>
      <c r="GMH7" s="21"/>
      <c r="GMI7" s="21"/>
      <c r="GMJ7" s="21"/>
      <c r="GMK7" s="21"/>
      <c r="GML7" s="21"/>
      <c r="GMM7" s="21"/>
      <c r="GMN7" s="21"/>
      <c r="GMO7" s="21"/>
      <c r="GMP7" s="21"/>
      <c r="GMQ7" s="21"/>
      <c r="GMR7" s="21"/>
      <c r="GMS7" s="21"/>
      <c r="GMT7" s="21"/>
      <c r="GMU7" s="21"/>
      <c r="GMV7" s="21"/>
      <c r="GMW7" s="21"/>
      <c r="GMX7" s="21"/>
      <c r="GMY7" s="21"/>
      <c r="GMZ7" s="21"/>
      <c r="GNA7" s="21"/>
      <c r="GNB7" s="21"/>
      <c r="GNC7" s="21"/>
      <c r="GND7" s="21"/>
      <c r="GNE7" s="21"/>
      <c r="GNF7" s="21"/>
      <c r="GNG7" s="21"/>
      <c r="GNH7" s="21"/>
      <c r="GNI7" s="21"/>
      <c r="GNJ7" s="21"/>
      <c r="GNK7" s="21"/>
      <c r="GNL7" s="21"/>
      <c r="GNM7" s="21"/>
      <c r="GNN7" s="21"/>
      <c r="GNO7" s="21"/>
      <c r="GNP7" s="21"/>
      <c r="GNQ7" s="21"/>
      <c r="GNR7" s="21"/>
      <c r="GNS7" s="21"/>
      <c r="GNT7" s="21"/>
      <c r="GNU7" s="21"/>
      <c r="GNV7" s="21"/>
      <c r="GNW7" s="21"/>
      <c r="GNX7" s="21"/>
      <c r="GNY7" s="21"/>
      <c r="GNZ7" s="21"/>
      <c r="GOA7" s="21"/>
      <c r="GOB7" s="21"/>
      <c r="GOC7" s="21"/>
      <c r="GOD7" s="21"/>
      <c r="GOE7" s="21"/>
      <c r="GOF7" s="21"/>
      <c r="GOG7" s="21"/>
      <c r="GOH7" s="21"/>
      <c r="GOI7" s="21"/>
      <c r="GOJ7" s="21"/>
      <c r="GOK7" s="21"/>
      <c r="GOL7" s="21"/>
      <c r="GOM7" s="21"/>
      <c r="GON7" s="21"/>
      <c r="GOO7" s="21"/>
      <c r="GOP7" s="21"/>
      <c r="GOQ7" s="21"/>
      <c r="GOR7" s="21"/>
      <c r="GOS7" s="21"/>
      <c r="GOT7" s="21"/>
      <c r="GOU7" s="21"/>
      <c r="GOV7" s="21"/>
      <c r="GOW7" s="21"/>
      <c r="GOX7" s="21"/>
      <c r="GOY7" s="21"/>
      <c r="GOZ7" s="21"/>
      <c r="GPA7" s="21"/>
      <c r="GPB7" s="21"/>
      <c r="GPC7" s="21"/>
      <c r="GPD7" s="21"/>
      <c r="GPE7" s="21"/>
      <c r="GPF7" s="21"/>
      <c r="GPG7" s="21"/>
      <c r="GPH7" s="21"/>
      <c r="GPI7" s="21"/>
      <c r="GPJ7" s="21"/>
      <c r="GPK7" s="21"/>
      <c r="GPL7" s="21"/>
      <c r="GPM7" s="21"/>
      <c r="GPN7" s="21"/>
      <c r="GPO7" s="21"/>
      <c r="GPP7" s="21"/>
      <c r="GPQ7" s="21"/>
      <c r="GPR7" s="21"/>
      <c r="GPS7" s="21"/>
      <c r="GPT7" s="21"/>
      <c r="GPU7" s="21"/>
      <c r="GPV7" s="21"/>
      <c r="GPW7" s="21"/>
      <c r="GPX7" s="21"/>
      <c r="GPY7" s="21"/>
      <c r="GPZ7" s="21"/>
      <c r="GQA7" s="21"/>
      <c r="GQB7" s="21"/>
      <c r="GQC7" s="21"/>
      <c r="GQD7" s="21"/>
      <c r="GQE7" s="21"/>
      <c r="GQF7" s="21"/>
      <c r="GQG7" s="21"/>
      <c r="GQH7" s="21"/>
      <c r="GQI7" s="21"/>
      <c r="GQJ7" s="21"/>
      <c r="GQK7" s="21"/>
      <c r="GQL7" s="21"/>
      <c r="GQM7" s="21"/>
      <c r="GQN7" s="21"/>
      <c r="GQO7" s="21"/>
      <c r="GQP7" s="21"/>
      <c r="GQQ7" s="21"/>
      <c r="GQR7" s="21"/>
      <c r="GQS7" s="21"/>
      <c r="GQT7" s="21"/>
      <c r="GQU7" s="21"/>
      <c r="GQV7" s="21"/>
      <c r="GQW7" s="21"/>
      <c r="GQX7" s="21"/>
      <c r="GQY7" s="21"/>
      <c r="GQZ7" s="21"/>
      <c r="GRA7" s="21"/>
      <c r="GRB7" s="21"/>
      <c r="GRC7" s="21"/>
      <c r="GRD7" s="21"/>
      <c r="GRE7" s="21"/>
      <c r="GRF7" s="21"/>
      <c r="GRG7" s="21"/>
      <c r="GRH7" s="21"/>
      <c r="GRI7" s="21"/>
      <c r="GRJ7" s="21"/>
      <c r="GRK7" s="21"/>
      <c r="GRL7" s="21"/>
      <c r="GRM7" s="21"/>
      <c r="GRN7" s="21"/>
      <c r="GRO7" s="21"/>
      <c r="GRP7" s="21"/>
      <c r="GRQ7" s="21"/>
      <c r="GRR7" s="21"/>
      <c r="GRS7" s="21"/>
      <c r="GRT7" s="21"/>
      <c r="GRU7" s="21"/>
      <c r="GRV7" s="21"/>
      <c r="GRW7" s="21"/>
      <c r="GRX7" s="21"/>
      <c r="GRY7" s="21"/>
      <c r="GRZ7" s="21"/>
      <c r="GSA7" s="21"/>
      <c r="GSB7" s="21"/>
      <c r="GSC7" s="21"/>
      <c r="GSD7" s="21"/>
      <c r="GSE7" s="21"/>
      <c r="GSF7" s="21"/>
      <c r="GSG7" s="21"/>
      <c r="GSH7" s="21"/>
      <c r="GSI7" s="21"/>
      <c r="GSJ7" s="21"/>
      <c r="GSK7" s="21"/>
      <c r="GSL7" s="21"/>
      <c r="GSM7" s="21"/>
      <c r="GSN7" s="21"/>
      <c r="GSO7" s="21"/>
      <c r="GSP7" s="21"/>
      <c r="GSQ7" s="21"/>
      <c r="GSR7" s="21"/>
      <c r="GSS7" s="21"/>
      <c r="GST7" s="21"/>
      <c r="GSU7" s="21"/>
      <c r="GSV7" s="21"/>
      <c r="GSW7" s="21"/>
      <c r="GSX7" s="21"/>
      <c r="GSY7" s="21"/>
      <c r="GSZ7" s="21"/>
      <c r="GTA7" s="21"/>
      <c r="GTB7" s="21"/>
      <c r="GTC7" s="21"/>
      <c r="GTD7" s="21"/>
      <c r="GTE7" s="21"/>
      <c r="GTF7" s="21"/>
      <c r="GTG7" s="21"/>
      <c r="GTH7" s="21"/>
      <c r="GTI7" s="21"/>
      <c r="GTJ7" s="21"/>
      <c r="GTK7" s="21"/>
      <c r="GTL7" s="21"/>
      <c r="GTM7" s="21"/>
      <c r="GTN7" s="21"/>
      <c r="GTO7" s="21"/>
      <c r="GTP7" s="21"/>
      <c r="GTQ7" s="21"/>
      <c r="GTR7" s="21"/>
      <c r="GTS7" s="21"/>
      <c r="GTT7" s="21"/>
      <c r="GTU7" s="21"/>
      <c r="GTV7" s="21"/>
      <c r="GTW7" s="21"/>
      <c r="GTX7" s="21"/>
      <c r="GTY7" s="21"/>
      <c r="GTZ7" s="21"/>
      <c r="GUA7" s="21"/>
      <c r="GUB7" s="21"/>
      <c r="GUC7" s="21"/>
      <c r="GUD7" s="21"/>
      <c r="GUE7" s="21"/>
      <c r="GUF7" s="21"/>
      <c r="GUG7" s="21"/>
      <c r="GUH7" s="21"/>
      <c r="GUI7" s="21"/>
      <c r="GUJ7" s="21"/>
      <c r="GUK7" s="21"/>
      <c r="GUL7" s="21"/>
      <c r="GUM7" s="21"/>
      <c r="GUN7" s="21"/>
      <c r="GUO7" s="21"/>
      <c r="GUP7" s="21"/>
      <c r="GUQ7" s="21"/>
      <c r="GUR7" s="21"/>
      <c r="GUS7" s="21"/>
      <c r="GUT7" s="21"/>
      <c r="GUU7" s="21"/>
      <c r="GUV7" s="21"/>
      <c r="GUW7" s="21"/>
      <c r="GUX7" s="21"/>
      <c r="GUY7" s="21"/>
      <c r="GUZ7" s="21"/>
      <c r="GVA7" s="21"/>
      <c r="GVB7" s="21"/>
      <c r="GVC7" s="21"/>
      <c r="GVD7" s="21"/>
      <c r="GVE7" s="21"/>
      <c r="GVF7" s="21"/>
      <c r="GVG7" s="21"/>
      <c r="GVH7" s="21"/>
      <c r="GVI7" s="21"/>
      <c r="GVJ7" s="21"/>
      <c r="GVK7" s="21"/>
      <c r="GVL7" s="21"/>
      <c r="GVM7" s="21"/>
      <c r="GVN7" s="21"/>
      <c r="GVO7" s="21"/>
      <c r="GVP7" s="21"/>
      <c r="GVQ7" s="21"/>
      <c r="GVR7" s="21"/>
      <c r="GVS7" s="21"/>
      <c r="GVT7" s="21"/>
      <c r="GVU7" s="21"/>
      <c r="GVV7" s="21"/>
      <c r="GVW7" s="21"/>
      <c r="GVX7" s="21"/>
      <c r="GVY7" s="21"/>
      <c r="GVZ7" s="21"/>
      <c r="GWA7" s="21"/>
      <c r="GWB7" s="21"/>
      <c r="GWC7" s="21"/>
      <c r="GWD7" s="21"/>
      <c r="GWE7" s="21"/>
      <c r="GWF7" s="21"/>
      <c r="GWG7" s="21"/>
      <c r="GWH7" s="21"/>
      <c r="GWI7" s="21"/>
      <c r="GWJ7" s="21"/>
      <c r="GWK7" s="21"/>
      <c r="GWL7" s="21"/>
      <c r="GWM7" s="21"/>
      <c r="GWN7" s="21"/>
      <c r="GWO7" s="21"/>
      <c r="GWP7" s="21"/>
      <c r="GWQ7" s="21"/>
      <c r="GWR7" s="21"/>
      <c r="GWS7" s="21"/>
      <c r="GWT7" s="21"/>
      <c r="GWU7" s="21"/>
      <c r="GWV7" s="21"/>
      <c r="GWW7" s="21"/>
      <c r="GWX7" s="21"/>
      <c r="GWY7" s="21"/>
      <c r="GWZ7" s="21"/>
      <c r="GXA7" s="21"/>
      <c r="GXB7" s="21"/>
      <c r="GXC7" s="21"/>
      <c r="GXD7" s="21"/>
      <c r="GXE7" s="21"/>
      <c r="GXF7" s="21"/>
      <c r="GXG7" s="21"/>
      <c r="GXH7" s="21"/>
      <c r="GXI7" s="21"/>
      <c r="GXJ7" s="21"/>
      <c r="GXK7" s="21"/>
      <c r="GXL7" s="21"/>
      <c r="GXM7" s="21"/>
      <c r="GXN7" s="21"/>
      <c r="GXO7" s="21"/>
      <c r="GXP7" s="21"/>
      <c r="GXQ7" s="21"/>
      <c r="GXR7" s="21"/>
      <c r="GXS7" s="21"/>
      <c r="GXT7" s="21"/>
      <c r="GXU7" s="21"/>
      <c r="GXV7" s="21"/>
      <c r="GXW7" s="21"/>
      <c r="GXX7" s="21"/>
      <c r="GXY7" s="21"/>
      <c r="GXZ7" s="21"/>
      <c r="GYA7" s="21"/>
      <c r="GYB7" s="21"/>
      <c r="GYC7" s="21"/>
      <c r="GYD7" s="21"/>
      <c r="GYE7" s="21"/>
      <c r="GYF7" s="21"/>
      <c r="GYG7" s="21"/>
      <c r="GYH7" s="21"/>
      <c r="GYI7" s="21"/>
      <c r="GYJ7" s="21"/>
      <c r="GYK7" s="21"/>
      <c r="GYL7" s="21"/>
      <c r="GYM7" s="21"/>
      <c r="GYN7" s="21"/>
      <c r="GYO7" s="21"/>
      <c r="GYP7" s="21"/>
      <c r="GYQ7" s="21"/>
      <c r="GYR7" s="21"/>
      <c r="GYS7" s="21"/>
      <c r="GYT7" s="21"/>
      <c r="GYU7" s="21"/>
      <c r="GYV7" s="21"/>
      <c r="GYW7" s="21"/>
      <c r="GYX7" s="21"/>
      <c r="GYY7" s="21"/>
      <c r="GYZ7" s="21"/>
      <c r="GZA7" s="21"/>
      <c r="GZB7" s="21"/>
      <c r="GZC7" s="21"/>
      <c r="GZD7" s="21"/>
      <c r="GZE7" s="21"/>
      <c r="GZF7" s="21"/>
      <c r="GZG7" s="21"/>
      <c r="GZH7" s="21"/>
      <c r="GZI7" s="21"/>
      <c r="GZJ7" s="21"/>
      <c r="GZK7" s="21"/>
      <c r="GZL7" s="21"/>
      <c r="GZM7" s="21"/>
      <c r="GZN7" s="21"/>
      <c r="GZO7" s="21"/>
      <c r="GZP7" s="21"/>
      <c r="GZQ7" s="21"/>
      <c r="GZR7" s="21"/>
      <c r="GZS7" s="21"/>
      <c r="GZT7" s="21"/>
      <c r="GZU7" s="21"/>
      <c r="GZV7" s="21"/>
      <c r="GZW7" s="21"/>
      <c r="GZX7" s="21"/>
      <c r="GZY7" s="21"/>
      <c r="GZZ7" s="21"/>
      <c r="HAA7" s="21"/>
      <c r="HAB7" s="21"/>
      <c r="HAC7" s="21"/>
      <c r="HAD7" s="21"/>
      <c r="HAE7" s="21"/>
      <c r="HAF7" s="21"/>
      <c r="HAG7" s="21"/>
      <c r="HAH7" s="21"/>
      <c r="HAI7" s="21"/>
      <c r="HAJ7" s="21"/>
      <c r="HAK7" s="21"/>
      <c r="HAL7" s="21"/>
      <c r="HAM7" s="21"/>
      <c r="HAN7" s="21"/>
      <c r="HAO7" s="21"/>
      <c r="HAP7" s="21"/>
      <c r="HAQ7" s="21"/>
      <c r="HAR7" s="21"/>
      <c r="HAS7" s="21"/>
      <c r="HAT7" s="21"/>
      <c r="HAU7" s="21"/>
      <c r="HAV7" s="21"/>
      <c r="HAW7" s="21"/>
      <c r="HAX7" s="21"/>
      <c r="HAY7" s="21"/>
      <c r="HAZ7" s="21"/>
      <c r="HBA7" s="21"/>
      <c r="HBB7" s="21"/>
      <c r="HBC7" s="21"/>
      <c r="HBD7" s="21"/>
      <c r="HBE7" s="21"/>
      <c r="HBF7" s="21"/>
      <c r="HBG7" s="21"/>
      <c r="HBH7" s="21"/>
      <c r="HBI7" s="21"/>
      <c r="HBJ7" s="21"/>
      <c r="HBK7" s="21"/>
      <c r="HBL7" s="21"/>
      <c r="HBM7" s="21"/>
      <c r="HBN7" s="21"/>
      <c r="HBO7" s="21"/>
      <c r="HBP7" s="21"/>
      <c r="HBQ7" s="21"/>
      <c r="HBR7" s="21"/>
      <c r="HBS7" s="21"/>
      <c r="HBT7" s="21"/>
      <c r="HBU7" s="21"/>
      <c r="HBV7" s="21"/>
      <c r="HBW7" s="21"/>
      <c r="HBX7" s="21"/>
      <c r="HBY7" s="21"/>
      <c r="HBZ7" s="21"/>
      <c r="HCA7" s="21"/>
      <c r="HCB7" s="21"/>
      <c r="HCC7" s="21"/>
      <c r="HCD7" s="21"/>
      <c r="HCE7" s="21"/>
      <c r="HCF7" s="21"/>
      <c r="HCG7" s="21"/>
      <c r="HCH7" s="21"/>
      <c r="HCI7" s="21"/>
      <c r="HCJ7" s="21"/>
      <c r="HCK7" s="21"/>
      <c r="HCL7" s="21"/>
      <c r="HCM7" s="21"/>
      <c r="HCN7" s="21"/>
      <c r="HCO7" s="21"/>
      <c r="HCP7" s="21"/>
      <c r="HCQ7" s="21"/>
      <c r="HCR7" s="21"/>
      <c r="HCS7" s="21"/>
      <c r="HCT7" s="21"/>
      <c r="HCU7" s="21"/>
      <c r="HCV7" s="21"/>
      <c r="HCW7" s="21"/>
      <c r="HCX7" s="21"/>
      <c r="HCY7" s="21"/>
      <c r="HCZ7" s="21"/>
      <c r="HDA7" s="21"/>
      <c r="HDB7" s="21"/>
      <c r="HDC7" s="21"/>
      <c r="HDD7" s="21"/>
      <c r="HDE7" s="21"/>
      <c r="HDF7" s="21"/>
      <c r="HDG7" s="21"/>
      <c r="HDH7" s="21"/>
      <c r="HDI7" s="21"/>
      <c r="HDJ7" s="21"/>
      <c r="HDK7" s="21"/>
      <c r="HDL7" s="21"/>
      <c r="HDM7" s="21"/>
      <c r="HDN7" s="21"/>
      <c r="HDO7" s="21"/>
      <c r="HDP7" s="21"/>
      <c r="HDQ7" s="21"/>
      <c r="HDR7" s="21"/>
      <c r="HDS7" s="21"/>
      <c r="HDT7" s="21"/>
      <c r="HDU7" s="21"/>
      <c r="HDV7" s="21"/>
      <c r="HDW7" s="21"/>
      <c r="HDX7" s="21"/>
      <c r="HDY7" s="21"/>
      <c r="HDZ7" s="21"/>
      <c r="HEA7" s="21"/>
      <c r="HEB7" s="21"/>
      <c r="HEC7" s="21"/>
      <c r="HED7" s="21"/>
      <c r="HEE7" s="21"/>
      <c r="HEF7" s="21"/>
      <c r="HEG7" s="21"/>
      <c r="HEH7" s="21"/>
      <c r="HEI7" s="21"/>
      <c r="HEJ7" s="21"/>
      <c r="HEK7" s="21"/>
      <c r="HEL7" s="21"/>
      <c r="HEM7" s="21"/>
      <c r="HEN7" s="21"/>
      <c r="HEO7" s="21"/>
      <c r="HEP7" s="21"/>
      <c r="HEQ7" s="21"/>
      <c r="HER7" s="21"/>
      <c r="HES7" s="21"/>
      <c r="HET7" s="21"/>
      <c r="HEU7" s="21"/>
      <c r="HEV7" s="21"/>
      <c r="HEW7" s="21"/>
      <c r="HEX7" s="21"/>
      <c r="HEY7" s="21"/>
      <c r="HEZ7" s="21"/>
      <c r="HFA7" s="21"/>
      <c r="HFB7" s="21"/>
      <c r="HFC7" s="21"/>
      <c r="HFD7" s="21"/>
      <c r="HFE7" s="21"/>
      <c r="HFF7" s="21"/>
      <c r="HFG7" s="21"/>
      <c r="HFH7" s="21"/>
      <c r="HFI7" s="21"/>
      <c r="HFJ7" s="21"/>
      <c r="HFK7" s="21"/>
      <c r="HFL7" s="21"/>
      <c r="HFM7" s="21"/>
      <c r="HFN7" s="21"/>
      <c r="HFO7" s="21"/>
      <c r="HFP7" s="21"/>
      <c r="HFQ7" s="21"/>
      <c r="HFR7" s="21"/>
      <c r="HFS7" s="21"/>
      <c r="HFT7" s="21"/>
      <c r="HFU7" s="21"/>
      <c r="HFV7" s="21"/>
      <c r="HFW7" s="21"/>
      <c r="HFX7" s="21"/>
      <c r="HFY7" s="21"/>
      <c r="HFZ7" s="21"/>
      <c r="HGA7" s="21"/>
      <c r="HGB7" s="21"/>
      <c r="HGC7" s="21"/>
      <c r="HGD7" s="21"/>
      <c r="HGE7" s="21"/>
      <c r="HGF7" s="21"/>
      <c r="HGG7" s="21"/>
      <c r="HGH7" s="21"/>
      <c r="HGI7" s="21"/>
      <c r="HGJ7" s="21"/>
      <c r="HGK7" s="21"/>
      <c r="HGL7" s="21"/>
      <c r="HGM7" s="21"/>
      <c r="HGN7" s="21"/>
      <c r="HGO7" s="21"/>
      <c r="HGP7" s="21"/>
      <c r="HGQ7" s="21"/>
      <c r="HGR7" s="21"/>
      <c r="HGS7" s="21"/>
      <c r="HGT7" s="21"/>
      <c r="HGU7" s="21"/>
      <c r="HGV7" s="21"/>
      <c r="HGW7" s="21"/>
      <c r="HGX7" s="21"/>
      <c r="HGY7" s="21"/>
      <c r="HGZ7" s="21"/>
      <c r="HHA7" s="21"/>
      <c r="HHB7" s="21"/>
      <c r="HHC7" s="21"/>
      <c r="HHD7" s="21"/>
      <c r="HHE7" s="21"/>
      <c r="HHF7" s="21"/>
      <c r="HHG7" s="21"/>
      <c r="HHH7" s="21"/>
      <c r="HHI7" s="21"/>
      <c r="HHJ7" s="21"/>
      <c r="HHK7" s="21"/>
      <c r="HHL7" s="21"/>
    </row>
    <row r="8" spans="1:5628" s="80" customFormat="1" ht="60">
      <c r="A8" s="894"/>
      <c r="B8" s="894"/>
      <c r="C8" s="894"/>
      <c r="D8" s="894"/>
      <c r="E8" s="894"/>
      <c r="F8" s="894"/>
      <c r="G8" s="894"/>
      <c r="H8" s="875" t="s">
        <v>837</v>
      </c>
      <c r="I8" s="214" t="s">
        <v>1772</v>
      </c>
      <c r="J8" s="214">
        <v>1</v>
      </c>
      <c r="K8" s="214" t="s">
        <v>57</v>
      </c>
      <c r="L8" s="894"/>
      <c r="M8" s="894"/>
      <c r="N8" s="894"/>
      <c r="O8" s="901"/>
      <c r="P8" s="901"/>
      <c r="Q8" s="901"/>
      <c r="R8" s="901"/>
      <c r="S8" s="894"/>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c r="SD8" s="21"/>
      <c r="SE8" s="21"/>
      <c r="SF8" s="21"/>
      <c r="SG8" s="21"/>
      <c r="SH8" s="21"/>
      <c r="SI8" s="21"/>
      <c r="SJ8" s="21"/>
      <c r="SK8" s="21"/>
      <c r="SL8" s="21"/>
      <c r="SM8" s="21"/>
      <c r="SN8" s="21"/>
      <c r="SO8" s="21"/>
      <c r="SP8" s="21"/>
      <c r="SQ8" s="21"/>
      <c r="SR8" s="21"/>
      <c r="SS8" s="21"/>
      <c r="ST8" s="21"/>
      <c r="SU8" s="21"/>
      <c r="SV8" s="21"/>
      <c r="SW8" s="21"/>
      <c r="SX8" s="21"/>
      <c r="SY8" s="21"/>
      <c r="SZ8" s="21"/>
      <c r="TA8" s="21"/>
      <c r="TB8" s="21"/>
      <c r="TC8" s="21"/>
      <c r="TD8" s="21"/>
      <c r="TE8" s="21"/>
      <c r="TF8" s="21"/>
      <c r="TG8" s="21"/>
      <c r="TH8" s="21"/>
      <c r="TI8" s="21"/>
      <c r="TJ8" s="21"/>
      <c r="TK8" s="21"/>
      <c r="TL8" s="21"/>
      <c r="TM8" s="21"/>
      <c r="TN8" s="21"/>
      <c r="TO8" s="21"/>
      <c r="TP8" s="21"/>
      <c r="TQ8" s="21"/>
      <c r="TR8" s="21"/>
      <c r="TS8" s="21"/>
      <c r="TT8" s="21"/>
      <c r="TU8" s="21"/>
      <c r="TV8" s="21"/>
      <c r="TW8" s="21"/>
      <c r="TX8" s="21"/>
      <c r="TY8" s="21"/>
      <c r="TZ8" s="21"/>
      <c r="UA8" s="21"/>
      <c r="UB8" s="21"/>
      <c r="UC8" s="21"/>
      <c r="UD8" s="21"/>
      <c r="UE8" s="21"/>
      <c r="UF8" s="21"/>
      <c r="UG8" s="21"/>
      <c r="UH8" s="21"/>
      <c r="UI8" s="21"/>
      <c r="UJ8" s="21"/>
      <c r="UK8" s="21"/>
      <c r="UL8" s="21"/>
      <c r="UM8" s="21"/>
      <c r="UN8" s="21"/>
      <c r="UO8" s="21"/>
      <c r="UP8" s="21"/>
      <c r="UQ8" s="21"/>
      <c r="UR8" s="21"/>
      <c r="US8" s="21"/>
      <c r="UT8" s="21"/>
      <c r="UU8" s="21"/>
      <c r="UV8" s="21"/>
      <c r="UW8" s="21"/>
      <c r="UX8" s="21"/>
      <c r="UY8" s="21"/>
      <c r="UZ8" s="21"/>
      <c r="VA8" s="21"/>
      <c r="VB8" s="21"/>
      <c r="VC8" s="21"/>
      <c r="VD8" s="21"/>
      <c r="VE8" s="21"/>
      <c r="VF8" s="21"/>
      <c r="VG8" s="21"/>
      <c r="VH8" s="21"/>
      <c r="VI8" s="21"/>
      <c r="VJ8" s="21"/>
      <c r="VK8" s="21"/>
      <c r="VL8" s="21"/>
      <c r="VM8" s="21"/>
      <c r="VN8" s="21"/>
      <c r="VO8" s="21"/>
      <c r="VP8" s="21"/>
      <c r="VQ8" s="21"/>
      <c r="VR8" s="21"/>
      <c r="VS8" s="21"/>
      <c r="VT8" s="21"/>
      <c r="VU8" s="21"/>
      <c r="VV8" s="21"/>
      <c r="VW8" s="21"/>
      <c r="VX8" s="21"/>
      <c r="VY8" s="21"/>
      <c r="VZ8" s="21"/>
      <c r="WA8" s="21"/>
      <c r="WB8" s="21"/>
      <c r="WC8" s="21"/>
      <c r="WD8" s="21"/>
      <c r="WE8" s="21"/>
      <c r="WF8" s="21"/>
      <c r="WG8" s="21"/>
      <c r="WH8" s="21"/>
      <c r="WI8" s="21"/>
      <c r="WJ8" s="21"/>
      <c r="WK8" s="21"/>
      <c r="WL8" s="21"/>
      <c r="WM8" s="21"/>
      <c r="WN8" s="21"/>
      <c r="WO8" s="21"/>
      <c r="WP8" s="21"/>
      <c r="WQ8" s="21"/>
      <c r="WR8" s="21"/>
      <c r="WS8" s="21"/>
      <c r="WT8" s="21"/>
      <c r="WU8" s="21"/>
      <c r="WV8" s="21"/>
      <c r="WW8" s="21"/>
      <c r="WX8" s="21"/>
      <c r="WY8" s="21"/>
      <c r="WZ8" s="21"/>
      <c r="XA8" s="21"/>
      <c r="XB8" s="21"/>
      <c r="XC8" s="21"/>
      <c r="XD8" s="21"/>
      <c r="XE8" s="21"/>
      <c r="XF8" s="21"/>
      <c r="XG8" s="21"/>
      <c r="XH8" s="21"/>
      <c r="XI8" s="21"/>
      <c r="XJ8" s="21"/>
      <c r="XK8" s="21"/>
      <c r="XL8" s="21"/>
      <c r="XM8" s="21"/>
      <c r="XN8" s="21"/>
      <c r="XO8" s="21"/>
      <c r="XP8" s="21"/>
      <c r="XQ8" s="21"/>
      <c r="XR8" s="21"/>
      <c r="XS8" s="21"/>
      <c r="XT8" s="21"/>
      <c r="XU8" s="21"/>
      <c r="XV8" s="21"/>
      <c r="XW8" s="21"/>
      <c r="XX8" s="21"/>
      <c r="XY8" s="21"/>
      <c r="XZ8" s="21"/>
      <c r="YA8" s="21"/>
      <c r="YB8" s="21"/>
      <c r="YC8" s="21"/>
      <c r="YD8" s="21"/>
      <c r="YE8" s="21"/>
      <c r="YF8" s="21"/>
      <c r="YG8" s="21"/>
      <c r="YH8" s="21"/>
      <c r="YI8" s="21"/>
      <c r="YJ8" s="21"/>
      <c r="YK8" s="21"/>
      <c r="YL8" s="21"/>
      <c r="YM8" s="21"/>
      <c r="YN8" s="21"/>
      <c r="YO8" s="21"/>
      <c r="YP8" s="21"/>
      <c r="YQ8" s="21"/>
      <c r="YR8" s="21"/>
      <c r="YS8" s="21"/>
      <c r="YT8" s="21"/>
      <c r="YU8" s="21"/>
      <c r="YV8" s="21"/>
      <c r="YW8" s="21"/>
      <c r="YX8" s="21"/>
      <c r="YY8" s="21"/>
      <c r="YZ8" s="21"/>
      <c r="ZA8" s="21"/>
      <c r="ZB8" s="21"/>
      <c r="ZC8" s="21"/>
      <c r="ZD8" s="21"/>
      <c r="ZE8" s="21"/>
      <c r="ZF8" s="21"/>
      <c r="ZG8" s="21"/>
      <c r="ZH8" s="21"/>
      <c r="ZI8" s="21"/>
      <c r="ZJ8" s="21"/>
      <c r="ZK8" s="21"/>
      <c r="ZL8" s="21"/>
      <c r="ZM8" s="21"/>
      <c r="ZN8" s="21"/>
      <c r="ZO8" s="21"/>
      <c r="ZP8" s="21"/>
      <c r="ZQ8" s="21"/>
      <c r="ZR8" s="21"/>
      <c r="ZS8" s="21"/>
      <c r="ZT8" s="21"/>
      <c r="ZU8" s="21"/>
      <c r="ZV8" s="21"/>
      <c r="ZW8" s="21"/>
      <c r="ZX8" s="21"/>
      <c r="ZY8" s="21"/>
      <c r="ZZ8" s="21"/>
      <c r="AAA8" s="21"/>
      <c r="AAB8" s="21"/>
      <c r="AAC8" s="21"/>
      <c r="AAD8" s="21"/>
      <c r="AAE8" s="21"/>
      <c r="AAF8" s="21"/>
      <c r="AAG8" s="21"/>
      <c r="AAH8" s="21"/>
      <c r="AAI8" s="21"/>
      <c r="AAJ8" s="21"/>
      <c r="AAK8" s="21"/>
      <c r="AAL8" s="21"/>
      <c r="AAM8" s="21"/>
      <c r="AAN8" s="21"/>
      <c r="AAO8" s="21"/>
      <c r="AAP8" s="21"/>
      <c r="AAQ8" s="21"/>
      <c r="AAR8" s="21"/>
      <c r="AAS8" s="21"/>
      <c r="AAT8" s="21"/>
      <c r="AAU8" s="21"/>
      <c r="AAV8" s="21"/>
      <c r="AAW8" s="21"/>
      <c r="AAX8" s="21"/>
      <c r="AAY8" s="21"/>
      <c r="AAZ8" s="21"/>
      <c r="ABA8" s="21"/>
      <c r="ABB8" s="21"/>
      <c r="ABC8" s="21"/>
      <c r="ABD8" s="21"/>
      <c r="ABE8" s="21"/>
      <c r="ABF8" s="21"/>
      <c r="ABG8" s="21"/>
      <c r="ABH8" s="21"/>
      <c r="ABI8" s="21"/>
      <c r="ABJ8" s="21"/>
      <c r="ABK8" s="21"/>
      <c r="ABL8" s="21"/>
      <c r="ABM8" s="21"/>
      <c r="ABN8" s="21"/>
      <c r="ABO8" s="21"/>
      <c r="ABP8" s="21"/>
      <c r="ABQ8" s="21"/>
      <c r="ABR8" s="21"/>
      <c r="ABS8" s="21"/>
      <c r="ABT8" s="21"/>
      <c r="ABU8" s="21"/>
      <c r="ABV8" s="21"/>
      <c r="ABW8" s="21"/>
      <c r="ABX8" s="21"/>
      <c r="ABY8" s="21"/>
      <c r="ABZ8" s="21"/>
      <c r="ACA8" s="21"/>
      <c r="ACB8" s="21"/>
      <c r="ACC8" s="21"/>
      <c r="ACD8" s="21"/>
      <c r="ACE8" s="21"/>
      <c r="ACF8" s="21"/>
      <c r="ACG8" s="21"/>
      <c r="ACH8" s="21"/>
      <c r="ACI8" s="21"/>
      <c r="ACJ8" s="21"/>
      <c r="ACK8" s="21"/>
      <c r="ACL8" s="21"/>
      <c r="ACM8" s="21"/>
      <c r="ACN8" s="21"/>
      <c r="ACO8" s="21"/>
      <c r="ACP8" s="21"/>
      <c r="ACQ8" s="21"/>
      <c r="ACR8" s="21"/>
      <c r="ACS8" s="21"/>
      <c r="ACT8" s="21"/>
      <c r="ACU8" s="21"/>
      <c r="ACV8" s="21"/>
      <c r="ACW8" s="21"/>
      <c r="ACX8" s="21"/>
      <c r="ACY8" s="21"/>
      <c r="ACZ8" s="21"/>
      <c r="ADA8" s="21"/>
      <c r="ADB8" s="21"/>
      <c r="ADC8" s="21"/>
      <c r="ADD8" s="21"/>
      <c r="ADE8" s="21"/>
      <c r="ADF8" s="21"/>
      <c r="ADG8" s="21"/>
      <c r="ADH8" s="21"/>
      <c r="ADI8" s="21"/>
      <c r="ADJ8" s="21"/>
      <c r="ADK8" s="21"/>
      <c r="ADL8" s="21"/>
      <c r="ADM8" s="21"/>
      <c r="ADN8" s="21"/>
      <c r="ADO8" s="21"/>
      <c r="ADP8" s="21"/>
      <c r="ADQ8" s="21"/>
      <c r="ADR8" s="21"/>
      <c r="ADS8" s="21"/>
      <c r="ADT8" s="21"/>
      <c r="ADU8" s="21"/>
      <c r="ADV8" s="21"/>
      <c r="ADW8" s="21"/>
      <c r="ADX8" s="21"/>
      <c r="ADY8" s="21"/>
      <c r="ADZ8" s="21"/>
      <c r="AEA8" s="21"/>
      <c r="AEB8" s="21"/>
      <c r="AEC8" s="21"/>
      <c r="AED8" s="21"/>
      <c r="AEE8" s="21"/>
      <c r="AEF8" s="21"/>
      <c r="AEG8" s="21"/>
      <c r="AEH8" s="21"/>
      <c r="AEI8" s="21"/>
      <c r="AEJ8" s="21"/>
      <c r="AEK8" s="21"/>
      <c r="AEL8" s="21"/>
      <c r="AEM8" s="21"/>
      <c r="AEN8" s="21"/>
      <c r="AEO8" s="21"/>
      <c r="AEP8" s="21"/>
      <c r="AEQ8" s="21"/>
      <c r="AER8" s="21"/>
      <c r="AES8" s="21"/>
      <c r="AET8" s="21"/>
      <c r="AEU8" s="21"/>
      <c r="AEV8" s="21"/>
      <c r="AEW8" s="21"/>
      <c r="AEX8" s="21"/>
      <c r="AEY8" s="21"/>
      <c r="AEZ8" s="21"/>
      <c r="AFA8" s="21"/>
      <c r="AFB8" s="21"/>
      <c r="AFC8" s="21"/>
      <c r="AFD8" s="21"/>
      <c r="AFE8" s="21"/>
      <c r="AFF8" s="21"/>
      <c r="AFG8" s="21"/>
      <c r="AFH8" s="21"/>
      <c r="AFI8" s="21"/>
      <c r="AFJ8" s="21"/>
      <c r="AFK8" s="21"/>
      <c r="AFL8" s="21"/>
      <c r="AFM8" s="21"/>
      <c r="AFN8" s="21"/>
      <c r="AFO8" s="21"/>
      <c r="AFP8" s="21"/>
      <c r="AFQ8" s="21"/>
      <c r="AFR8" s="21"/>
      <c r="AFS8" s="21"/>
      <c r="AFT8" s="21"/>
      <c r="AFU8" s="21"/>
      <c r="AFV8" s="21"/>
      <c r="AFW8" s="21"/>
      <c r="AFX8" s="21"/>
      <c r="AFY8" s="21"/>
      <c r="AFZ8" s="21"/>
      <c r="AGA8" s="21"/>
      <c r="AGB8" s="21"/>
      <c r="AGC8" s="21"/>
      <c r="AGD8" s="21"/>
      <c r="AGE8" s="21"/>
      <c r="AGF8" s="21"/>
      <c r="AGG8" s="21"/>
      <c r="AGH8" s="21"/>
      <c r="AGI8" s="21"/>
      <c r="AGJ8" s="21"/>
      <c r="AGK8" s="21"/>
      <c r="AGL8" s="21"/>
      <c r="AGM8" s="21"/>
      <c r="AGN8" s="21"/>
      <c r="AGO8" s="21"/>
      <c r="AGP8" s="21"/>
      <c r="AGQ8" s="21"/>
      <c r="AGR8" s="21"/>
      <c r="AGS8" s="21"/>
      <c r="AGT8" s="21"/>
      <c r="AGU8" s="21"/>
      <c r="AGV8" s="21"/>
      <c r="AGW8" s="21"/>
      <c r="AGX8" s="21"/>
      <c r="AGY8" s="21"/>
      <c r="AGZ8" s="21"/>
      <c r="AHA8" s="21"/>
      <c r="AHB8" s="21"/>
      <c r="AHC8" s="21"/>
      <c r="AHD8" s="21"/>
      <c r="AHE8" s="21"/>
      <c r="AHF8" s="21"/>
      <c r="AHG8" s="21"/>
      <c r="AHH8" s="21"/>
      <c r="AHI8" s="21"/>
      <c r="AHJ8" s="21"/>
      <c r="AHK8" s="21"/>
      <c r="AHL8" s="21"/>
      <c r="AHM8" s="21"/>
      <c r="AHN8" s="21"/>
      <c r="AHO8" s="21"/>
      <c r="AHP8" s="21"/>
      <c r="AHQ8" s="21"/>
      <c r="AHR8" s="21"/>
      <c r="AHS8" s="21"/>
      <c r="AHT8" s="21"/>
      <c r="AHU8" s="21"/>
      <c r="AHV8" s="21"/>
      <c r="AHW8" s="21"/>
      <c r="AHX8" s="21"/>
      <c r="AHY8" s="21"/>
      <c r="AHZ8" s="21"/>
      <c r="AIA8" s="21"/>
      <c r="AIB8" s="21"/>
      <c r="AIC8" s="21"/>
      <c r="AID8" s="21"/>
      <c r="AIE8" s="21"/>
      <c r="AIF8" s="21"/>
      <c r="AIG8" s="21"/>
      <c r="AIH8" s="21"/>
      <c r="AII8" s="21"/>
      <c r="AIJ8" s="21"/>
      <c r="AIK8" s="21"/>
      <c r="AIL8" s="21"/>
      <c r="AIM8" s="21"/>
      <c r="AIN8" s="21"/>
      <c r="AIO8" s="21"/>
      <c r="AIP8" s="21"/>
      <c r="AIQ8" s="21"/>
      <c r="AIR8" s="21"/>
      <c r="AIS8" s="21"/>
      <c r="AIT8" s="21"/>
      <c r="AIU8" s="21"/>
      <c r="AIV8" s="21"/>
      <c r="AIW8" s="21"/>
      <c r="AIX8" s="21"/>
      <c r="AIY8" s="21"/>
      <c r="AIZ8" s="21"/>
      <c r="AJA8" s="21"/>
      <c r="AJB8" s="21"/>
      <c r="AJC8" s="21"/>
      <c r="AJD8" s="21"/>
      <c r="AJE8" s="21"/>
      <c r="AJF8" s="21"/>
      <c r="AJG8" s="21"/>
      <c r="AJH8" s="21"/>
      <c r="AJI8" s="21"/>
      <c r="AJJ8" s="21"/>
      <c r="AJK8" s="21"/>
      <c r="AJL8" s="21"/>
      <c r="AJM8" s="21"/>
      <c r="AJN8" s="21"/>
      <c r="AJO8" s="21"/>
      <c r="AJP8" s="21"/>
      <c r="AJQ8" s="21"/>
      <c r="AJR8" s="21"/>
      <c r="AJS8" s="21"/>
      <c r="AJT8" s="21"/>
      <c r="AJU8" s="21"/>
      <c r="AJV8" s="21"/>
      <c r="AJW8" s="21"/>
      <c r="AJX8" s="21"/>
      <c r="AJY8" s="21"/>
      <c r="AJZ8" s="21"/>
      <c r="AKA8" s="21"/>
      <c r="AKB8" s="21"/>
      <c r="AKC8" s="21"/>
      <c r="AKD8" s="21"/>
      <c r="AKE8" s="21"/>
      <c r="AKF8" s="21"/>
      <c r="AKG8" s="21"/>
      <c r="AKH8" s="21"/>
      <c r="AKI8" s="21"/>
      <c r="AKJ8" s="21"/>
      <c r="AKK8" s="21"/>
      <c r="AKL8" s="21"/>
      <c r="AKM8" s="21"/>
      <c r="AKN8" s="21"/>
      <c r="AKO8" s="21"/>
      <c r="AKP8" s="21"/>
      <c r="AKQ8" s="21"/>
      <c r="AKR8" s="21"/>
      <c r="AKS8" s="21"/>
      <c r="AKT8" s="21"/>
      <c r="AKU8" s="21"/>
      <c r="AKV8" s="21"/>
      <c r="AKW8" s="21"/>
      <c r="AKX8" s="21"/>
      <c r="AKY8" s="21"/>
      <c r="AKZ8" s="21"/>
      <c r="ALA8" s="21"/>
      <c r="ALB8" s="21"/>
      <c r="ALC8" s="21"/>
      <c r="ALD8" s="21"/>
      <c r="ALE8" s="21"/>
      <c r="ALF8" s="21"/>
      <c r="ALG8" s="21"/>
      <c r="ALH8" s="21"/>
      <c r="ALI8" s="21"/>
      <c r="ALJ8" s="21"/>
      <c r="ALK8" s="21"/>
      <c r="ALL8" s="21"/>
      <c r="ALM8" s="21"/>
      <c r="ALN8" s="21"/>
      <c r="ALO8" s="21"/>
      <c r="ALP8" s="21"/>
      <c r="ALQ8" s="21"/>
      <c r="ALR8" s="21"/>
      <c r="ALS8" s="21"/>
      <c r="ALT8" s="21"/>
      <c r="ALU8" s="21"/>
      <c r="ALV8" s="21"/>
      <c r="ALW8" s="21"/>
      <c r="ALX8" s="21"/>
      <c r="ALY8" s="21"/>
      <c r="ALZ8" s="21"/>
      <c r="AMA8" s="21"/>
      <c r="AMB8" s="21"/>
      <c r="AMC8" s="21"/>
      <c r="AMD8" s="21"/>
      <c r="AME8" s="21"/>
      <c r="AMF8" s="21"/>
      <c r="AMG8" s="21"/>
      <c r="AMH8" s="21"/>
      <c r="AMI8" s="21"/>
      <c r="AMJ8" s="21"/>
      <c r="AMK8" s="21"/>
      <c r="AML8" s="21"/>
      <c r="AMM8" s="21"/>
      <c r="AMN8" s="21"/>
      <c r="AMO8" s="21"/>
      <c r="AMP8" s="21"/>
      <c r="AMQ8" s="21"/>
      <c r="AMR8" s="21"/>
      <c r="AMS8" s="21"/>
      <c r="AMT8" s="21"/>
      <c r="AMU8" s="21"/>
      <c r="AMV8" s="21"/>
      <c r="AMW8" s="21"/>
      <c r="AMX8" s="21"/>
      <c r="AMY8" s="21"/>
      <c r="AMZ8" s="21"/>
      <c r="ANA8" s="21"/>
      <c r="ANB8" s="21"/>
      <c r="ANC8" s="21"/>
      <c r="AND8" s="21"/>
      <c r="ANE8" s="21"/>
      <c r="ANF8" s="21"/>
      <c r="ANG8" s="21"/>
      <c r="ANH8" s="21"/>
      <c r="ANI8" s="21"/>
      <c r="ANJ8" s="21"/>
      <c r="ANK8" s="21"/>
      <c r="ANL8" s="21"/>
      <c r="ANM8" s="21"/>
      <c r="ANN8" s="21"/>
      <c r="ANO8" s="21"/>
      <c r="ANP8" s="21"/>
      <c r="ANQ8" s="21"/>
      <c r="ANR8" s="21"/>
      <c r="ANS8" s="21"/>
      <c r="ANT8" s="21"/>
      <c r="ANU8" s="21"/>
      <c r="ANV8" s="21"/>
      <c r="ANW8" s="21"/>
      <c r="ANX8" s="21"/>
      <c r="ANY8" s="21"/>
      <c r="ANZ8" s="21"/>
      <c r="AOA8" s="21"/>
      <c r="AOB8" s="21"/>
      <c r="AOC8" s="21"/>
      <c r="AOD8" s="21"/>
      <c r="AOE8" s="21"/>
      <c r="AOF8" s="21"/>
      <c r="AOG8" s="21"/>
      <c r="AOH8" s="21"/>
      <c r="AOI8" s="21"/>
      <c r="AOJ8" s="21"/>
      <c r="AOK8" s="21"/>
      <c r="AOL8" s="21"/>
      <c r="AOM8" s="21"/>
      <c r="AON8" s="21"/>
      <c r="AOO8" s="21"/>
      <c r="AOP8" s="21"/>
      <c r="AOQ8" s="21"/>
      <c r="AOR8" s="21"/>
      <c r="AOS8" s="21"/>
      <c r="AOT8" s="21"/>
      <c r="AOU8" s="21"/>
      <c r="AOV8" s="21"/>
      <c r="AOW8" s="21"/>
      <c r="AOX8" s="21"/>
      <c r="AOY8" s="21"/>
      <c r="AOZ8" s="21"/>
      <c r="APA8" s="21"/>
      <c r="APB8" s="21"/>
      <c r="APC8" s="21"/>
      <c r="APD8" s="21"/>
      <c r="APE8" s="21"/>
      <c r="APF8" s="21"/>
      <c r="APG8" s="21"/>
      <c r="APH8" s="21"/>
      <c r="API8" s="21"/>
      <c r="APJ8" s="21"/>
      <c r="APK8" s="21"/>
      <c r="APL8" s="21"/>
      <c r="APM8" s="21"/>
      <c r="APN8" s="21"/>
      <c r="APO8" s="21"/>
      <c r="APP8" s="21"/>
      <c r="APQ8" s="21"/>
      <c r="APR8" s="21"/>
      <c r="APS8" s="21"/>
      <c r="APT8" s="21"/>
      <c r="APU8" s="21"/>
      <c r="APV8" s="21"/>
      <c r="APW8" s="21"/>
      <c r="APX8" s="21"/>
      <c r="APY8" s="21"/>
      <c r="APZ8" s="21"/>
      <c r="AQA8" s="21"/>
      <c r="AQB8" s="21"/>
      <c r="AQC8" s="21"/>
      <c r="AQD8" s="21"/>
      <c r="AQE8" s="21"/>
      <c r="AQF8" s="21"/>
      <c r="AQG8" s="21"/>
      <c r="AQH8" s="21"/>
      <c r="AQI8" s="21"/>
      <c r="AQJ8" s="21"/>
      <c r="AQK8" s="21"/>
      <c r="AQL8" s="21"/>
      <c r="AQM8" s="21"/>
      <c r="AQN8" s="21"/>
      <c r="AQO8" s="21"/>
      <c r="AQP8" s="21"/>
      <c r="AQQ8" s="21"/>
      <c r="AQR8" s="21"/>
      <c r="AQS8" s="21"/>
      <c r="AQT8" s="21"/>
      <c r="AQU8" s="21"/>
      <c r="AQV8" s="21"/>
      <c r="AQW8" s="21"/>
      <c r="AQX8" s="21"/>
      <c r="AQY8" s="21"/>
      <c r="AQZ8" s="21"/>
      <c r="ARA8" s="21"/>
      <c r="ARB8" s="21"/>
      <c r="ARC8" s="21"/>
      <c r="ARD8" s="21"/>
      <c r="ARE8" s="21"/>
      <c r="ARF8" s="21"/>
      <c r="ARG8" s="21"/>
      <c r="ARH8" s="21"/>
      <c r="ARI8" s="21"/>
      <c r="ARJ8" s="21"/>
      <c r="ARK8" s="21"/>
      <c r="ARL8" s="21"/>
      <c r="ARM8" s="21"/>
      <c r="ARN8" s="21"/>
      <c r="ARO8" s="21"/>
      <c r="ARP8" s="21"/>
      <c r="ARQ8" s="21"/>
      <c r="ARR8" s="21"/>
      <c r="ARS8" s="21"/>
      <c r="ART8" s="21"/>
      <c r="ARU8" s="21"/>
      <c r="ARV8" s="21"/>
      <c r="ARW8" s="21"/>
      <c r="ARX8" s="21"/>
      <c r="ARY8" s="21"/>
      <c r="ARZ8" s="21"/>
      <c r="ASA8" s="21"/>
      <c r="ASB8" s="21"/>
      <c r="ASC8" s="21"/>
      <c r="ASD8" s="21"/>
      <c r="ASE8" s="21"/>
      <c r="ASF8" s="21"/>
      <c r="ASG8" s="21"/>
      <c r="ASH8" s="21"/>
      <c r="ASI8" s="21"/>
      <c r="ASJ8" s="21"/>
      <c r="ASK8" s="21"/>
      <c r="ASL8" s="21"/>
      <c r="ASM8" s="21"/>
      <c r="ASN8" s="21"/>
      <c r="ASO8" s="21"/>
      <c r="ASP8" s="21"/>
      <c r="ASQ8" s="21"/>
      <c r="ASR8" s="21"/>
      <c r="ASS8" s="21"/>
      <c r="AST8" s="21"/>
      <c r="ASU8" s="21"/>
      <c r="ASV8" s="21"/>
      <c r="ASW8" s="21"/>
      <c r="ASX8" s="21"/>
      <c r="ASY8" s="21"/>
      <c r="ASZ8" s="21"/>
      <c r="ATA8" s="21"/>
      <c r="ATB8" s="21"/>
      <c r="ATC8" s="21"/>
      <c r="ATD8" s="21"/>
      <c r="ATE8" s="21"/>
      <c r="ATF8" s="21"/>
      <c r="ATG8" s="21"/>
      <c r="ATH8" s="21"/>
      <c r="ATI8" s="21"/>
      <c r="ATJ8" s="21"/>
      <c r="ATK8" s="21"/>
      <c r="ATL8" s="21"/>
      <c r="ATM8" s="21"/>
      <c r="ATN8" s="21"/>
      <c r="ATO8" s="21"/>
      <c r="ATP8" s="21"/>
      <c r="ATQ8" s="21"/>
      <c r="ATR8" s="21"/>
      <c r="ATS8" s="21"/>
      <c r="ATT8" s="21"/>
      <c r="ATU8" s="21"/>
      <c r="ATV8" s="21"/>
      <c r="ATW8" s="21"/>
      <c r="ATX8" s="21"/>
      <c r="ATY8" s="21"/>
      <c r="ATZ8" s="21"/>
      <c r="AUA8" s="21"/>
      <c r="AUB8" s="21"/>
      <c r="AUC8" s="21"/>
      <c r="AUD8" s="21"/>
      <c r="AUE8" s="21"/>
      <c r="AUF8" s="21"/>
      <c r="AUG8" s="21"/>
      <c r="AUH8" s="21"/>
      <c r="AUI8" s="21"/>
      <c r="AUJ8" s="21"/>
      <c r="AUK8" s="21"/>
      <c r="AUL8" s="21"/>
      <c r="AUM8" s="21"/>
      <c r="AUN8" s="21"/>
      <c r="AUO8" s="21"/>
      <c r="AUP8" s="21"/>
      <c r="AUQ8" s="21"/>
      <c r="AUR8" s="21"/>
      <c r="AUS8" s="21"/>
      <c r="AUT8" s="21"/>
      <c r="AUU8" s="21"/>
      <c r="AUV8" s="21"/>
      <c r="AUW8" s="21"/>
      <c r="AUX8" s="21"/>
      <c r="AUY8" s="21"/>
      <c r="AUZ8" s="21"/>
      <c r="AVA8" s="21"/>
      <c r="AVB8" s="21"/>
      <c r="AVC8" s="21"/>
      <c r="AVD8" s="21"/>
      <c r="AVE8" s="21"/>
      <c r="AVF8" s="21"/>
      <c r="AVG8" s="21"/>
      <c r="AVH8" s="21"/>
      <c r="AVI8" s="21"/>
      <c r="AVJ8" s="21"/>
      <c r="AVK8" s="21"/>
      <c r="AVL8" s="21"/>
      <c r="AVM8" s="21"/>
      <c r="AVN8" s="21"/>
      <c r="AVO8" s="21"/>
      <c r="AVP8" s="21"/>
      <c r="AVQ8" s="21"/>
      <c r="AVR8" s="21"/>
      <c r="AVS8" s="21"/>
      <c r="AVT8" s="21"/>
      <c r="AVU8" s="21"/>
      <c r="AVV8" s="21"/>
      <c r="AVW8" s="21"/>
      <c r="AVX8" s="21"/>
      <c r="AVY8" s="21"/>
      <c r="AVZ8" s="21"/>
      <c r="AWA8" s="21"/>
      <c r="AWB8" s="21"/>
      <c r="AWC8" s="21"/>
      <c r="AWD8" s="21"/>
      <c r="AWE8" s="21"/>
      <c r="AWF8" s="21"/>
      <c r="AWG8" s="21"/>
      <c r="AWH8" s="21"/>
      <c r="AWI8" s="21"/>
      <c r="AWJ8" s="21"/>
      <c r="AWK8" s="21"/>
      <c r="AWL8" s="21"/>
      <c r="AWM8" s="21"/>
      <c r="AWN8" s="21"/>
      <c r="AWO8" s="21"/>
      <c r="AWP8" s="21"/>
      <c r="AWQ8" s="21"/>
      <c r="AWR8" s="21"/>
      <c r="AWS8" s="21"/>
      <c r="AWT8" s="21"/>
      <c r="AWU8" s="21"/>
      <c r="AWV8" s="21"/>
      <c r="AWW8" s="21"/>
      <c r="AWX8" s="21"/>
      <c r="AWY8" s="21"/>
      <c r="AWZ8" s="21"/>
      <c r="AXA8" s="21"/>
      <c r="AXB8" s="21"/>
      <c r="AXC8" s="21"/>
      <c r="AXD8" s="21"/>
      <c r="AXE8" s="21"/>
      <c r="AXF8" s="21"/>
      <c r="AXG8" s="21"/>
      <c r="AXH8" s="21"/>
      <c r="AXI8" s="21"/>
      <c r="AXJ8" s="21"/>
      <c r="AXK8" s="21"/>
      <c r="AXL8" s="21"/>
      <c r="AXM8" s="21"/>
      <c r="AXN8" s="21"/>
      <c r="AXO8" s="21"/>
      <c r="AXP8" s="21"/>
      <c r="AXQ8" s="21"/>
      <c r="AXR8" s="21"/>
      <c r="AXS8" s="21"/>
      <c r="AXT8" s="21"/>
      <c r="AXU8" s="21"/>
      <c r="AXV8" s="21"/>
      <c r="AXW8" s="21"/>
      <c r="AXX8" s="21"/>
      <c r="AXY8" s="21"/>
      <c r="AXZ8" s="21"/>
      <c r="AYA8" s="21"/>
      <c r="AYB8" s="21"/>
      <c r="AYC8" s="21"/>
      <c r="AYD8" s="21"/>
      <c r="AYE8" s="21"/>
      <c r="AYF8" s="21"/>
      <c r="AYG8" s="21"/>
      <c r="AYH8" s="21"/>
      <c r="AYI8" s="21"/>
      <c r="AYJ8" s="21"/>
      <c r="AYK8" s="21"/>
      <c r="AYL8" s="21"/>
      <c r="AYM8" s="21"/>
      <c r="AYN8" s="21"/>
      <c r="AYO8" s="21"/>
      <c r="AYP8" s="21"/>
      <c r="AYQ8" s="21"/>
      <c r="AYR8" s="21"/>
      <c r="AYS8" s="21"/>
      <c r="AYT8" s="21"/>
      <c r="AYU8" s="21"/>
      <c r="AYV8" s="21"/>
      <c r="AYW8" s="21"/>
      <c r="AYX8" s="21"/>
      <c r="AYY8" s="21"/>
      <c r="AYZ8" s="21"/>
      <c r="AZA8" s="21"/>
      <c r="AZB8" s="21"/>
      <c r="AZC8" s="21"/>
      <c r="AZD8" s="21"/>
      <c r="AZE8" s="21"/>
      <c r="AZF8" s="21"/>
      <c r="AZG8" s="21"/>
      <c r="AZH8" s="21"/>
      <c r="AZI8" s="21"/>
      <c r="AZJ8" s="21"/>
      <c r="AZK8" s="21"/>
      <c r="AZL8" s="21"/>
      <c r="AZM8" s="21"/>
      <c r="AZN8" s="21"/>
      <c r="AZO8" s="21"/>
      <c r="AZP8" s="21"/>
      <c r="AZQ8" s="21"/>
      <c r="AZR8" s="21"/>
      <c r="AZS8" s="21"/>
      <c r="AZT8" s="21"/>
      <c r="AZU8" s="21"/>
      <c r="AZV8" s="21"/>
      <c r="AZW8" s="21"/>
      <c r="AZX8" s="21"/>
      <c r="AZY8" s="21"/>
      <c r="AZZ8" s="21"/>
      <c r="BAA8" s="21"/>
      <c r="BAB8" s="21"/>
      <c r="BAC8" s="21"/>
      <c r="BAD8" s="21"/>
      <c r="BAE8" s="21"/>
      <c r="BAF8" s="21"/>
      <c r="BAG8" s="21"/>
      <c r="BAH8" s="21"/>
      <c r="BAI8" s="21"/>
      <c r="BAJ8" s="21"/>
      <c r="BAK8" s="21"/>
      <c r="BAL8" s="21"/>
      <c r="BAM8" s="21"/>
      <c r="BAN8" s="21"/>
      <c r="BAO8" s="21"/>
      <c r="BAP8" s="21"/>
      <c r="BAQ8" s="21"/>
      <c r="BAR8" s="21"/>
      <c r="BAS8" s="21"/>
      <c r="BAT8" s="21"/>
      <c r="BAU8" s="21"/>
      <c r="BAV8" s="21"/>
      <c r="BAW8" s="21"/>
      <c r="BAX8" s="21"/>
      <c r="BAY8" s="21"/>
      <c r="BAZ8" s="21"/>
      <c r="BBA8" s="21"/>
      <c r="BBB8" s="21"/>
      <c r="BBC8" s="21"/>
      <c r="BBD8" s="21"/>
      <c r="BBE8" s="21"/>
      <c r="BBF8" s="21"/>
      <c r="BBG8" s="21"/>
      <c r="BBH8" s="21"/>
      <c r="BBI8" s="21"/>
      <c r="BBJ8" s="21"/>
      <c r="BBK8" s="21"/>
      <c r="BBL8" s="21"/>
      <c r="BBM8" s="21"/>
      <c r="BBN8" s="21"/>
      <c r="BBO8" s="21"/>
      <c r="BBP8" s="21"/>
      <c r="BBQ8" s="21"/>
      <c r="BBR8" s="21"/>
      <c r="BBS8" s="21"/>
      <c r="BBT8" s="21"/>
      <c r="BBU8" s="21"/>
      <c r="BBV8" s="21"/>
      <c r="BBW8" s="21"/>
      <c r="BBX8" s="21"/>
      <c r="BBY8" s="21"/>
      <c r="BBZ8" s="21"/>
      <c r="BCA8" s="21"/>
      <c r="BCB8" s="21"/>
      <c r="BCC8" s="21"/>
      <c r="BCD8" s="21"/>
      <c r="BCE8" s="21"/>
      <c r="BCF8" s="21"/>
      <c r="BCG8" s="21"/>
      <c r="BCH8" s="21"/>
      <c r="BCI8" s="21"/>
      <c r="BCJ8" s="21"/>
      <c r="BCK8" s="21"/>
      <c r="BCL8" s="21"/>
      <c r="BCM8" s="21"/>
      <c r="BCN8" s="21"/>
      <c r="BCO8" s="21"/>
      <c r="BCP8" s="21"/>
      <c r="BCQ8" s="21"/>
      <c r="BCR8" s="21"/>
      <c r="BCS8" s="21"/>
      <c r="BCT8" s="21"/>
      <c r="BCU8" s="21"/>
      <c r="BCV8" s="21"/>
      <c r="BCW8" s="21"/>
      <c r="BCX8" s="21"/>
      <c r="BCY8" s="21"/>
      <c r="BCZ8" s="21"/>
      <c r="BDA8" s="21"/>
      <c r="BDB8" s="21"/>
      <c r="BDC8" s="21"/>
      <c r="BDD8" s="21"/>
      <c r="BDE8" s="21"/>
      <c r="BDF8" s="21"/>
      <c r="BDG8" s="21"/>
      <c r="BDH8" s="21"/>
      <c r="BDI8" s="21"/>
      <c r="BDJ8" s="21"/>
      <c r="BDK8" s="21"/>
      <c r="BDL8" s="21"/>
      <c r="BDM8" s="21"/>
      <c r="BDN8" s="21"/>
      <c r="BDO8" s="21"/>
      <c r="BDP8" s="21"/>
      <c r="BDQ8" s="21"/>
      <c r="BDR8" s="21"/>
      <c r="BDS8" s="21"/>
      <c r="BDT8" s="21"/>
      <c r="BDU8" s="21"/>
      <c r="BDV8" s="21"/>
      <c r="BDW8" s="21"/>
      <c r="BDX8" s="21"/>
      <c r="BDY8" s="21"/>
      <c r="BDZ8" s="21"/>
      <c r="BEA8" s="21"/>
      <c r="BEB8" s="21"/>
      <c r="BEC8" s="21"/>
      <c r="BED8" s="21"/>
      <c r="BEE8" s="21"/>
      <c r="BEF8" s="21"/>
      <c r="BEG8" s="21"/>
      <c r="BEH8" s="21"/>
      <c r="BEI8" s="21"/>
      <c r="BEJ8" s="21"/>
      <c r="BEK8" s="21"/>
      <c r="BEL8" s="21"/>
      <c r="BEM8" s="21"/>
      <c r="BEN8" s="21"/>
      <c r="BEO8" s="21"/>
      <c r="BEP8" s="21"/>
      <c r="BEQ8" s="21"/>
      <c r="BER8" s="21"/>
      <c r="BES8" s="21"/>
      <c r="BET8" s="21"/>
      <c r="BEU8" s="21"/>
      <c r="BEV8" s="21"/>
      <c r="BEW8" s="21"/>
      <c r="BEX8" s="21"/>
      <c r="BEY8" s="21"/>
      <c r="BEZ8" s="21"/>
      <c r="BFA8" s="21"/>
      <c r="BFB8" s="21"/>
      <c r="BFC8" s="21"/>
      <c r="BFD8" s="21"/>
      <c r="BFE8" s="21"/>
      <c r="BFF8" s="21"/>
      <c r="BFG8" s="21"/>
      <c r="BFH8" s="21"/>
      <c r="BFI8" s="21"/>
      <c r="BFJ8" s="21"/>
      <c r="BFK8" s="21"/>
      <c r="BFL8" s="21"/>
      <c r="BFM8" s="21"/>
      <c r="BFN8" s="21"/>
      <c r="BFO8" s="21"/>
      <c r="BFP8" s="21"/>
      <c r="BFQ8" s="21"/>
      <c r="BFR8" s="21"/>
      <c r="BFS8" s="21"/>
      <c r="BFT8" s="21"/>
      <c r="BFU8" s="21"/>
      <c r="BFV8" s="21"/>
      <c r="BFW8" s="21"/>
      <c r="BFX8" s="21"/>
      <c r="BFY8" s="21"/>
      <c r="BFZ8" s="21"/>
      <c r="BGA8" s="21"/>
      <c r="BGB8" s="21"/>
      <c r="BGC8" s="21"/>
      <c r="BGD8" s="21"/>
      <c r="BGE8" s="21"/>
      <c r="BGF8" s="21"/>
      <c r="BGG8" s="21"/>
      <c r="BGH8" s="21"/>
      <c r="BGI8" s="21"/>
      <c r="BGJ8" s="21"/>
      <c r="BGK8" s="21"/>
      <c r="BGL8" s="21"/>
      <c r="BGM8" s="21"/>
      <c r="BGN8" s="21"/>
      <c r="BGO8" s="21"/>
      <c r="BGP8" s="21"/>
      <c r="BGQ8" s="21"/>
      <c r="BGR8" s="21"/>
      <c r="BGS8" s="21"/>
      <c r="BGT8" s="21"/>
      <c r="BGU8" s="21"/>
      <c r="BGV8" s="21"/>
      <c r="BGW8" s="21"/>
      <c r="BGX8" s="21"/>
      <c r="BGY8" s="21"/>
      <c r="BGZ8" s="21"/>
      <c r="BHA8" s="21"/>
      <c r="BHB8" s="21"/>
      <c r="BHC8" s="21"/>
      <c r="BHD8" s="21"/>
      <c r="BHE8" s="21"/>
      <c r="BHF8" s="21"/>
      <c r="BHG8" s="21"/>
      <c r="BHH8" s="21"/>
      <c r="BHI8" s="21"/>
      <c r="BHJ8" s="21"/>
      <c r="BHK8" s="21"/>
      <c r="BHL8" s="21"/>
      <c r="BHM8" s="21"/>
      <c r="BHN8" s="21"/>
      <c r="BHO8" s="21"/>
      <c r="BHP8" s="21"/>
      <c r="BHQ8" s="21"/>
      <c r="BHR8" s="21"/>
      <c r="BHS8" s="21"/>
      <c r="BHT8" s="21"/>
      <c r="BHU8" s="21"/>
      <c r="BHV8" s="21"/>
      <c r="BHW8" s="21"/>
      <c r="BHX8" s="21"/>
      <c r="BHY8" s="21"/>
      <c r="BHZ8" s="21"/>
      <c r="BIA8" s="21"/>
      <c r="BIB8" s="21"/>
      <c r="BIC8" s="21"/>
      <c r="BID8" s="21"/>
      <c r="BIE8" s="21"/>
      <c r="BIF8" s="21"/>
      <c r="BIG8" s="21"/>
      <c r="BIH8" s="21"/>
      <c r="BII8" s="21"/>
      <c r="BIJ8" s="21"/>
      <c r="BIK8" s="21"/>
      <c r="BIL8" s="21"/>
      <c r="BIM8" s="21"/>
      <c r="BIN8" s="21"/>
      <c r="BIO8" s="21"/>
      <c r="BIP8" s="21"/>
      <c r="BIQ8" s="21"/>
      <c r="BIR8" s="21"/>
      <c r="BIS8" s="21"/>
      <c r="BIT8" s="21"/>
      <c r="BIU8" s="21"/>
      <c r="BIV8" s="21"/>
      <c r="BIW8" s="21"/>
      <c r="BIX8" s="21"/>
      <c r="BIY8" s="21"/>
      <c r="BIZ8" s="21"/>
      <c r="BJA8" s="21"/>
      <c r="BJB8" s="21"/>
      <c r="BJC8" s="21"/>
      <c r="BJD8" s="21"/>
      <c r="BJE8" s="21"/>
      <c r="BJF8" s="21"/>
      <c r="BJG8" s="21"/>
      <c r="BJH8" s="21"/>
      <c r="BJI8" s="21"/>
      <c r="BJJ8" s="21"/>
      <c r="BJK8" s="21"/>
      <c r="BJL8" s="21"/>
      <c r="BJM8" s="21"/>
      <c r="BJN8" s="21"/>
      <c r="BJO8" s="21"/>
      <c r="BJP8" s="21"/>
      <c r="BJQ8" s="21"/>
      <c r="BJR8" s="21"/>
      <c r="BJS8" s="21"/>
      <c r="BJT8" s="21"/>
      <c r="BJU8" s="21"/>
      <c r="BJV8" s="21"/>
      <c r="BJW8" s="21"/>
      <c r="BJX8" s="21"/>
      <c r="BJY8" s="21"/>
      <c r="BJZ8" s="21"/>
      <c r="BKA8" s="21"/>
      <c r="BKB8" s="21"/>
      <c r="BKC8" s="21"/>
      <c r="BKD8" s="21"/>
      <c r="BKE8" s="21"/>
      <c r="BKF8" s="21"/>
      <c r="BKG8" s="21"/>
      <c r="BKH8" s="21"/>
      <c r="BKI8" s="21"/>
      <c r="BKJ8" s="21"/>
      <c r="BKK8" s="21"/>
      <c r="BKL8" s="21"/>
      <c r="BKM8" s="21"/>
      <c r="BKN8" s="21"/>
      <c r="BKO8" s="21"/>
      <c r="BKP8" s="21"/>
      <c r="BKQ8" s="21"/>
      <c r="BKR8" s="21"/>
      <c r="BKS8" s="21"/>
      <c r="BKT8" s="21"/>
      <c r="BKU8" s="21"/>
      <c r="BKV8" s="21"/>
      <c r="BKW8" s="21"/>
      <c r="BKX8" s="21"/>
      <c r="BKY8" s="21"/>
      <c r="BKZ8" s="21"/>
      <c r="BLA8" s="21"/>
      <c r="BLB8" s="21"/>
      <c r="BLC8" s="21"/>
      <c r="BLD8" s="21"/>
      <c r="BLE8" s="21"/>
      <c r="BLF8" s="21"/>
      <c r="BLG8" s="21"/>
      <c r="BLH8" s="21"/>
      <c r="BLI8" s="21"/>
      <c r="BLJ8" s="21"/>
      <c r="BLK8" s="21"/>
      <c r="BLL8" s="21"/>
      <c r="BLM8" s="21"/>
      <c r="BLN8" s="21"/>
      <c r="BLO8" s="21"/>
      <c r="BLP8" s="21"/>
      <c r="BLQ8" s="21"/>
      <c r="BLR8" s="21"/>
      <c r="BLS8" s="21"/>
      <c r="BLT8" s="21"/>
      <c r="BLU8" s="21"/>
      <c r="BLV8" s="21"/>
      <c r="BLW8" s="21"/>
      <c r="BLX8" s="21"/>
      <c r="BLY8" s="21"/>
      <c r="BLZ8" s="21"/>
      <c r="BMA8" s="21"/>
      <c r="BMB8" s="21"/>
      <c r="BMC8" s="21"/>
      <c r="BMD8" s="21"/>
      <c r="BME8" s="21"/>
      <c r="BMF8" s="21"/>
      <c r="BMG8" s="21"/>
      <c r="BMH8" s="21"/>
      <c r="BMI8" s="21"/>
      <c r="BMJ8" s="21"/>
      <c r="BMK8" s="21"/>
      <c r="BML8" s="21"/>
      <c r="BMM8" s="21"/>
      <c r="BMN8" s="21"/>
      <c r="BMO8" s="21"/>
      <c r="BMP8" s="21"/>
      <c r="BMQ8" s="21"/>
      <c r="BMR8" s="21"/>
      <c r="BMS8" s="21"/>
      <c r="BMT8" s="21"/>
      <c r="BMU8" s="21"/>
      <c r="BMV8" s="21"/>
      <c r="BMW8" s="21"/>
      <c r="BMX8" s="21"/>
      <c r="BMY8" s="21"/>
      <c r="BMZ8" s="21"/>
      <c r="BNA8" s="21"/>
      <c r="BNB8" s="21"/>
      <c r="BNC8" s="21"/>
      <c r="BND8" s="21"/>
      <c r="BNE8" s="21"/>
      <c r="BNF8" s="21"/>
      <c r="BNG8" s="21"/>
      <c r="BNH8" s="21"/>
      <c r="BNI8" s="21"/>
      <c r="BNJ8" s="21"/>
      <c r="BNK8" s="21"/>
      <c r="BNL8" s="21"/>
      <c r="BNM8" s="21"/>
      <c r="BNN8" s="21"/>
      <c r="BNO8" s="21"/>
      <c r="BNP8" s="21"/>
      <c r="BNQ8" s="21"/>
      <c r="BNR8" s="21"/>
      <c r="BNS8" s="21"/>
      <c r="BNT8" s="21"/>
      <c r="BNU8" s="21"/>
      <c r="BNV8" s="21"/>
      <c r="BNW8" s="21"/>
      <c r="BNX8" s="21"/>
      <c r="BNY8" s="21"/>
      <c r="BNZ8" s="21"/>
      <c r="BOA8" s="21"/>
      <c r="BOB8" s="21"/>
      <c r="BOC8" s="21"/>
      <c r="BOD8" s="21"/>
      <c r="BOE8" s="21"/>
      <c r="BOF8" s="21"/>
      <c r="BOG8" s="21"/>
      <c r="BOH8" s="21"/>
      <c r="BOI8" s="21"/>
      <c r="BOJ8" s="21"/>
      <c r="BOK8" s="21"/>
      <c r="BOL8" s="21"/>
      <c r="BOM8" s="21"/>
      <c r="BON8" s="21"/>
      <c r="BOO8" s="21"/>
      <c r="BOP8" s="21"/>
      <c r="BOQ8" s="21"/>
      <c r="BOR8" s="21"/>
      <c r="BOS8" s="21"/>
      <c r="BOT8" s="21"/>
      <c r="BOU8" s="21"/>
      <c r="BOV8" s="21"/>
      <c r="BOW8" s="21"/>
      <c r="BOX8" s="21"/>
      <c r="BOY8" s="21"/>
      <c r="BOZ8" s="21"/>
      <c r="BPA8" s="21"/>
      <c r="BPB8" s="21"/>
      <c r="BPC8" s="21"/>
      <c r="BPD8" s="21"/>
      <c r="BPE8" s="21"/>
      <c r="BPF8" s="21"/>
      <c r="BPG8" s="21"/>
      <c r="BPH8" s="21"/>
      <c r="BPI8" s="21"/>
      <c r="BPJ8" s="21"/>
      <c r="BPK8" s="21"/>
      <c r="BPL8" s="21"/>
      <c r="BPM8" s="21"/>
      <c r="BPN8" s="21"/>
      <c r="BPO8" s="21"/>
      <c r="BPP8" s="21"/>
      <c r="BPQ8" s="21"/>
      <c r="BPR8" s="21"/>
      <c r="BPS8" s="21"/>
      <c r="BPT8" s="21"/>
      <c r="BPU8" s="21"/>
      <c r="BPV8" s="21"/>
      <c r="BPW8" s="21"/>
      <c r="BPX8" s="21"/>
      <c r="BPY8" s="21"/>
      <c r="BPZ8" s="21"/>
      <c r="BQA8" s="21"/>
      <c r="BQB8" s="21"/>
      <c r="BQC8" s="21"/>
      <c r="BQD8" s="21"/>
      <c r="BQE8" s="21"/>
      <c r="BQF8" s="21"/>
      <c r="BQG8" s="21"/>
      <c r="BQH8" s="21"/>
      <c r="BQI8" s="21"/>
      <c r="BQJ8" s="21"/>
      <c r="BQK8" s="21"/>
      <c r="BQL8" s="21"/>
      <c r="BQM8" s="21"/>
      <c r="BQN8" s="21"/>
      <c r="BQO8" s="21"/>
      <c r="BQP8" s="21"/>
      <c r="BQQ8" s="21"/>
      <c r="BQR8" s="21"/>
      <c r="BQS8" s="21"/>
      <c r="BQT8" s="21"/>
      <c r="BQU8" s="21"/>
      <c r="BQV8" s="21"/>
      <c r="BQW8" s="21"/>
      <c r="BQX8" s="21"/>
      <c r="BQY8" s="21"/>
      <c r="BQZ8" s="21"/>
      <c r="BRA8" s="21"/>
      <c r="BRB8" s="21"/>
      <c r="BRC8" s="21"/>
      <c r="BRD8" s="21"/>
      <c r="BRE8" s="21"/>
      <c r="BRF8" s="21"/>
      <c r="BRG8" s="21"/>
      <c r="BRH8" s="21"/>
      <c r="BRI8" s="21"/>
      <c r="BRJ8" s="21"/>
      <c r="BRK8" s="21"/>
      <c r="BRL8" s="21"/>
      <c r="BRM8" s="21"/>
      <c r="BRN8" s="21"/>
      <c r="BRO8" s="21"/>
      <c r="BRP8" s="21"/>
      <c r="BRQ8" s="21"/>
      <c r="BRR8" s="21"/>
      <c r="BRS8" s="21"/>
      <c r="BRT8" s="21"/>
      <c r="BRU8" s="21"/>
      <c r="BRV8" s="21"/>
      <c r="BRW8" s="21"/>
      <c r="BRX8" s="21"/>
      <c r="BRY8" s="21"/>
      <c r="BRZ8" s="21"/>
      <c r="BSA8" s="21"/>
      <c r="BSB8" s="21"/>
      <c r="BSC8" s="21"/>
      <c r="BSD8" s="21"/>
      <c r="BSE8" s="21"/>
      <c r="BSF8" s="21"/>
      <c r="BSG8" s="21"/>
      <c r="BSH8" s="21"/>
      <c r="BSI8" s="21"/>
      <c r="BSJ8" s="21"/>
      <c r="BSK8" s="21"/>
      <c r="BSL8" s="21"/>
      <c r="BSM8" s="21"/>
      <c r="BSN8" s="21"/>
      <c r="BSO8" s="21"/>
      <c r="BSP8" s="21"/>
      <c r="BSQ8" s="21"/>
      <c r="BSR8" s="21"/>
      <c r="BSS8" s="21"/>
      <c r="BST8" s="21"/>
      <c r="BSU8" s="21"/>
      <c r="BSV8" s="21"/>
      <c r="BSW8" s="21"/>
      <c r="BSX8" s="21"/>
      <c r="BSY8" s="21"/>
      <c r="BSZ8" s="21"/>
      <c r="BTA8" s="21"/>
      <c r="BTB8" s="21"/>
      <c r="BTC8" s="21"/>
      <c r="BTD8" s="21"/>
      <c r="BTE8" s="21"/>
      <c r="BTF8" s="21"/>
      <c r="BTG8" s="21"/>
      <c r="BTH8" s="21"/>
      <c r="BTI8" s="21"/>
      <c r="BTJ8" s="21"/>
      <c r="BTK8" s="21"/>
      <c r="BTL8" s="21"/>
      <c r="BTM8" s="21"/>
      <c r="BTN8" s="21"/>
      <c r="BTO8" s="21"/>
      <c r="BTP8" s="21"/>
      <c r="BTQ8" s="21"/>
      <c r="BTR8" s="21"/>
      <c r="BTS8" s="21"/>
      <c r="BTT8" s="21"/>
      <c r="BTU8" s="21"/>
      <c r="BTV8" s="21"/>
      <c r="BTW8" s="21"/>
      <c r="BTX8" s="21"/>
      <c r="BTY8" s="21"/>
      <c r="BTZ8" s="21"/>
      <c r="BUA8" s="21"/>
      <c r="BUB8" s="21"/>
      <c r="BUC8" s="21"/>
      <c r="BUD8" s="21"/>
      <c r="BUE8" s="21"/>
      <c r="BUF8" s="21"/>
      <c r="BUG8" s="21"/>
      <c r="BUH8" s="21"/>
      <c r="BUI8" s="21"/>
      <c r="BUJ8" s="21"/>
      <c r="BUK8" s="21"/>
      <c r="BUL8" s="21"/>
      <c r="BUM8" s="21"/>
      <c r="BUN8" s="21"/>
      <c r="BUO8" s="21"/>
      <c r="BUP8" s="21"/>
      <c r="BUQ8" s="21"/>
      <c r="BUR8" s="21"/>
      <c r="BUS8" s="21"/>
      <c r="BUT8" s="21"/>
      <c r="BUU8" s="21"/>
      <c r="BUV8" s="21"/>
      <c r="BUW8" s="21"/>
      <c r="BUX8" s="21"/>
      <c r="BUY8" s="21"/>
      <c r="BUZ8" s="21"/>
      <c r="BVA8" s="21"/>
      <c r="BVB8" s="21"/>
      <c r="BVC8" s="21"/>
      <c r="BVD8" s="21"/>
      <c r="BVE8" s="21"/>
      <c r="BVF8" s="21"/>
      <c r="BVG8" s="21"/>
      <c r="BVH8" s="21"/>
      <c r="BVI8" s="21"/>
      <c r="BVJ8" s="21"/>
      <c r="BVK8" s="21"/>
      <c r="BVL8" s="21"/>
      <c r="BVM8" s="21"/>
      <c r="BVN8" s="21"/>
      <c r="BVO8" s="21"/>
      <c r="BVP8" s="21"/>
      <c r="BVQ8" s="21"/>
      <c r="BVR8" s="21"/>
      <c r="BVS8" s="21"/>
      <c r="BVT8" s="21"/>
      <c r="BVU8" s="21"/>
      <c r="BVV8" s="21"/>
      <c r="BVW8" s="21"/>
      <c r="BVX8" s="21"/>
      <c r="BVY8" s="21"/>
      <c r="BVZ8" s="21"/>
      <c r="BWA8" s="21"/>
      <c r="BWB8" s="21"/>
      <c r="BWC8" s="21"/>
      <c r="BWD8" s="21"/>
      <c r="BWE8" s="21"/>
      <c r="BWF8" s="21"/>
      <c r="BWG8" s="21"/>
      <c r="BWH8" s="21"/>
      <c r="BWI8" s="21"/>
      <c r="BWJ8" s="21"/>
      <c r="BWK8" s="21"/>
      <c r="BWL8" s="21"/>
      <c r="BWM8" s="21"/>
      <c r="BWN8" s="21"/>
      <c r="BWO8" s="21"/>
      <c r="BWP8" s="21"/>
      <c r="BWQ8" s="21"/>
      <c r="BWR8" s="21"/>
      <c r="BWS8" s="21"/>
      <c r="BWT8" s="21"/>
      <c r="BWU8" s="21"/>
      <c r="BWV8" s="21"/>
      <c r="BWW8" s="21"/>
      <c r="BWX8" s="21"/>
      <c r="BWY8" s="21"/>
      <c r="BWZ8" s="21"/>
      <c r="BXA8" s="21"/>
      <c r="BXB8" s="21"/>
      <c r="BXC8" s="21"/>
      <c r="BXD8" s="21"/>
      <c r="BXE8" s="21"/>
      <c r="BXF8" s="21"/>
      <c r="BXG8" s="21"/>
      <c r="BXH8" s="21"/>
      <c r="BXI8" s="21"/>
      <c r="BXJ8" s="21"/>
      <c r="BXK8" s="21"/>
      <c r="BXL8" s="21"/>
      <c r="BXM8" s="21"/>
      <c r="BXN8" s="21"/>
      <c r="BXO8" s="21"/>
      <c r="BXP8" s="21"/>
      <c r="BXQ8" s="21"/>
      <c r="BXR8" s="21"/>
      <c r="BXS8" s="21"/>
      <c r="BXT8" s="21"/>
      <c r="BXU8" s="21"/>
      <c r="BXV8" s="21"/>
      <c r="BXW8" s="21"/>
      <c r="BXX8" s="21"/>
      <c r="BXY8" s="21"/>
      <c r="BXZ8" s="21"/>
      <c r="BYA8" s="21"/>
      <c r="BYB8" s="21"/>
      <c r="BYC8" s="21"/>
      <c r="BYD8" s="21"/>
      <c r="BYE8" s="21"/>
      <c r="BYF8" s="21"/>
      <c r="BYG8" s="21"/>
      <c r="BYH8" s="21"/>
      <c r="BYI8" s="21"/>
      <c r="BYJ8" s="21"/>
      <c r="BYK8" s="21"/>
      <c r="BYL8" s="21"/>
      <c r="BYM8" s="21"/>
      <c r="BYN8" s="21"/>
      <c r="BYO8" s="21"/>
      <c r="BYP8" s="21"/>
      <c r="BYQ8" s="21"/>
      <c r="BYR8" s="21"/>
      <c r="BYS8" s="21"/>
      <c r="BYT8" s="21"/>
      <c r="BYU8" s="21"/>
      <c r="BYV8" s="21"/>
      <c r="BYW8" s="21"/>
      <c r="BYX8" s="21"/>
      <c r="BYY8" s="21"/>
      <c r="BYZ8" s="21"/>
      <c r="BZA8" s="21"/>
      <c r="BZB8" s="21"/>
      <c r="BZC8" s="21"/>
      <c r="BZD8" s="21"/>
      <c r="BZE8" s="21"/>
      <c r="BZF8" s="21"/>
      <c r="BZG8" s="21"/>
      <c r="BZH8" s="21"/>
      <c r="BZI8" s="21"/>
      <c r="BZJ8" s="21"/>
      <c r="BZK8" s="21"/>
      <c r="BZL8" s="21"/>
      <c r="BZM8" s="21"/>
      <c r="BZN8" s="21"/>
      <c r="BZO8" s="21"/>
      <c r="BZP8" s="21"/>
      <c r="BZQ8" s="21"/>
      <c r="BZR8" s="21"/>
      <c r="BZS8" s="21"/>
      <c r="BZT8" s="21"/>
      <c r="BZU8" s="21"/>
      <c r="BZV8" s="21"/>
      <c r="BZW8" s="21"/>
      <c r="BZX8" s="21"/>
      <c r="BZY8" s="21"/>
      <c r="BZZ8" s="21"/>
      <c r="CAA8" s="21"/>
      <c r="CAB8" s="21"/>
      <c r="CAC8" s="21"/>
      <c r="CAD8" s="21"/>
      <c r="CAE8" s="21"/>
      <c r="CAF8" s="21"/>
      <c r="CAG8" s="21"/>
      <c r="CAH8" s="21"/>
      <c r="CAI8" s="21"/>
      <c r="CAJ8" s="21"/>
      <c r="CAK8" s="21"/>
      <c r="CAL8" s="21"/>
      <c r="CAM8" s="21"/>
      <c r="CAN8" s="21"/>
      <c r="CAO8" s="21"/>
      <c r="CAP8" s="21"/>
      <c r="CAQ8" s="21"/>
      <c r="CAR8" s="21"/>
      <c r="CAS8" s="21"/>
      <c r="CAT8" s="21"/>
      <c r="CAU8" s="21"/>
      <c r="CAV8" s="21"/>
      <c r="CAW8" s="21"/>
      <c r="CAX8" s="21"/>
      <c r="CAY8" s="21"/>
      <c r="CAZ8" s="21"/>
      <c r="CBA8" s="21"/>
      <c r="CBB8" s="21"/>
      <c r="CBC8" s="21"/>
      <c r="CBD8" s="21"/>
      <c r="CBE8" s="21"/>
      <c r="CBF8" s="21"/>
      <c r="CBG8" s="21"/>
      <c r="CBH8" s="21"/>
      <c r="CBI8" s="21"/>
      <c r="CBJ8" s="21"/>
      <c r="CBK8" s="21"/>
      <c r="CBL8" s="21"/>
      <c r="CBM8" s="21"/>
      <c r="CBN8" s="21"/>
      <c r="CBO8" s="21"/>
      <c r="CBP8" s="21"/>
      <c r="CBQ8" s="21"/>
      <c r="CBR8" s="21"/>
      <c r="CBS8" s="21"/>
      <c r="CBT8" s="21"/>
      <c r="CBU8" s="21"/>
      <c r="CBV8" s="21"/>
      <c r="CBW8" s="21"/>
      <c r="CBX8" s="21"/>
      <c r="CBY8" s="21"/>
      <c r="CBZ8" s="21"/>
      <c r="CCA8" s="21"/>
      <c r="CCB8" s="21"/>
      <c r="CCC8" s="21"/>
      <c r="CCD8" s="21"/>
      <c r="CCE8" s="21"/>
      <c r="CCF8" s="21"/>
      <c r="CCG8" s="21"/>
      <c r="CCH8" s="21"/>
      <c r="CCI8" s="21"/>
      <c r="CCJ8" s="21"/>
      <c r="CCK8" s="21"/>
      <c r="CCL8" s="21"/>
      <c r="CCM8" s="21"/>
      <c r="CCN8" s="21"/>
      <c r="CCO8" s="21"/>
      <c r="CCP8" s="21"/>
      <c r="CCQ8" s="21"/>
      <c r="CCR8" s="21"/>
      <c r="CCS8" s="21"/>
      <c r="CCT8" s="21"/>
      <c r="CCU8" s="21"/>
      <c r="CCV8" s="21"/>
      <c r="CCW8" s="21"/>
      <c r="CCX8" s="21"/>
      <c r="CCY8" s="21"/>
      <c r="CCZ8" s="21"/>
      <c r="CDA8" s="21"/>
      <c r="CDB8" s="21"/>
      <c r="CDC8" s="21"/>
      <c r="CDD8" s="21"/>
      <c r="CDE8" s="21"/>
      <c r="CDF8" s="21"/>
      <c r="CDG8" s="21"/>
      <c r="CDH8" s="21"/>
      <c r="CDI8" s="21"/>
      <c r="CDJ8" s="21"/>
      <c r="CDK8" s="21"/>
      <c r="CDL8" s="21"/>
      <c r="CDM8" s="21"/>
      <c r="CDN8" s="21"/>
      <c r="CDO8" s="21"/>
      <c r="CDP8" s="21"/>
      <c r="CDQ8" s="21"/>
      <c r="CDR8" s="21"/>
      <c r="CDS8" s="21"/>
      <c r="CDT8" s="21"/>
      <c r="CDU8" s="21"/>
      <c r="CDV8" s="21"/>
      <c r="CDW8" s="21"/>
      <c r="CDX8" s="21"/>
      <c r="CDY8" s="21"/>
      <c r="CDZ8" s="21"/>
      <c r="CEA8" s="21"/>
      <c r="CEB8" s="21"/>
      <c r="CEC8" s="21"/>
      <c r="CED8" s="21"/>
      <c r="CEE8" s="21"/>
      <c r="CEF8" s="21"/>
      <c r="CEG8" s="21"/>
      <c r="CEH8" s="21"/>
      <c r="CEI8" s="21"/>
      <c r="CEJ8" s="21"/>
      <c r="CEK8" s="21"/>
      <c r="CEL8" s="21"/>
      <c r="CEM8" s="21"/>
      <c r="CEN8" s="21"/>
      <c r="CEO8" s="21"/>
      <c r="CEP8" s="21"/>
      <c r="CEQ8" s="21"/>
      <c r="CER8" s="21"/>
      <c r="CES8" s="21"/>
      <c r="CET8" s="21"/>
      <c r="CEU8" s="21"/>
      <c r="CEV8" s="21"/>
      <c r="CEW8" s="21"/>
      <c r="CEX8" s="21"/>
      <c r="CEY8" s="21"/>
      <c r="CEZ8" s="21"/>
      <c r="CFA8" s="21"/>
      <c r="CFB8" s="21"/>
      <c r="CFC8" s="21"/>
      <c r="CFD8" s="21"/>
      <c r="CFE8" s="21"/>
      <c r="CFF8" s="21"/>
      <c r="CFG8" s="21"/>
      <c r="CFH8" s="21"/>
      <c r="CFI8" s="21"/>
      <c r="CFJ8" s="21"/>
      <c r="CFK8" s="21"/>
      <c r="CFL8" s="21"/>
      <c r="CFM8" s="21"/>
      <c r="CFN8" s="21"/>
      <c r="CFO8" s="21"/>
      <c r="CFP8" s="21"/>
      <c r="CFQ8" s="21"/>
      <c r="CFR8" s="21"/>
      <c r="CFS8" s="21"/>
      <c r="CFT8" s="21"/>
      <c r="CFU8" s="21"/>
      <c r="CFV8" s="21"/>
      <c r="CFW8" s="21"/>
      <c r="CFX8" s="21"/>
      <c r="CFY8" s="21"/>
      <c r="CFZ8" s="21"/>
      <c r="CGA8" s="21"/>
      <c r="CGB8" s="21"/>
      <c r="CGC8" s="21"/>
      <c r="CGD8" s="21"/>
      <c r="CGE8" s="21"/>
      <c r="CGF8" s="21"/>
      <c r="CGG8" s="21"/>
      <c r="CGH8" s="21"/>
      <c r="CGI8" s="21"/>
      <c r="CGJ8" s="21"/>
      <c r="CGK8" s="21"/>
      <c r="CGL8" s="21"/>
      <c r="CGM8" s="21"/>
      <c r="CGN8" s="21"/>
      <c r="CGO8" s="21"/>
      <c r="CGP8" s="21"/>
      <c r="CGQ8" s="21"/>
      <c r="CGR8" s="21"/>
      <c r="CGS8" s="21"/>
      <c r="CGT8" s="21"/>
      <c r="CGU8" s="21"/>
      <c r="CGV8" s="21"/>
      <c r="CGW8" s="21"/>
      <c r="CGX8" s="21"/>
      <c r="CGY8" s="21"/>
      <c r="CGZ8" s="21"/>
      <c r="CHA8" s="21"/>
      <c r="CHB8" s="21"/>
      <c r="CHC8" s="21"/>
      <c r="CHD8" s="21"/>
      <c r="CHE8" s="21"/>
      <c r="CHF8" s="21"/>
      <c r="CHG8" s="21"/>
      <c r="CHH8" s="21"/>
      <c r="CHI8" s="21"/>
      <c r="CHJ8" s="21"/>
      <c r="CHK8" s="21"/>
      <c r="CHL8" s="21"/>
      <c r="CHM8" s="21"/>
      <c r="CHN8" s="21"/>
      <c r="CHO8" s="21"/>
      <c r="CHP8" s="21"/>
      <c r="CHQ8" s="21"/>
      <c r="CHR8" s="21"/>
      <c r="CHS8" s="21"/>
      <c r="CHT8" s="21"/>
      <c r="CHU8" s="21"/>
      <c r="CHV8" s="21"/>
      <c r="CHW8" s="21"/>
      <c r="CHX8" s="21"/>
      <c r="CHY8" s="21"/>
      <c r="CHZ8" s="21"/>
      <c r="CIA8" s="21"/>
      <c r="CIB8" s="21"/>
      <c r="CIC8" s="21"/>
      <c r="CID8" s="21"/>
      <c r="CIE8" s="21"/>
      <c r="CIF8" s="21"/>
      <c r="CIG8" s="21"/>
      <c r="CIH8" s="21"/>
      <c r="CII8" s="21"/>
      <c r="CIJ8" s="21"/>
      <c r="CIK8" s="21"/>
      <c r="CIL8" s="21"/>
      <c r="CIM8" s="21"/>
      <c r="CIN8" s="21"/>
      <c r="CIO8" s="21"/>
      <c r="CIP8" s="21"/>
      <c r="CIQ8" s="21"/>
      <c r="CIR8" s="21"/>
      <c r="CIS8" s="21"/>
      <c r="CIT8" s="21"/>
      <c r="CIU8" s="21"/>
      <c r="CIV8" s="21"/>
      <c r="CIW8" s="21"/>
      <c r="CIX8" s="21"/>
      <c r="CIY8" s="21"/>
      <c r="CIZ8" s="21"/>
      <c r="CJA8" s="21"/>
      <c r="CJB8" s="21"/>
      <c r="CJC8" s="21"/>
      <c r="CJD8" s="21"/>
      <c r="CJE8" s="21"/>
      <c r="CJF8" s="21"/>
      <c r="CJG8" s="21"/>
      <c r="CJH8" s="21"/>
      <c r="CJI8" s="21"/>
      <c r="CJJ8" s="21"/>
      <c r="CJK8" s="21"/>
      <c r="CJL8" s="21"/>
      <c r="CJM8" s="21"/>
      <c r="CJN8" s="21"/>
      <c r="CJO8" s="21"/>
      <c r="CJP8" s="21"/>
      <c r="CJQ8" s="21"/>
      <c r="CJR8" s="21"/>
      <c r="CJS8" s="21"/>
      <c r="CJT8" s="21"/>
      <c r="CJU8" s="21"/>
      <c r="CJV8" s="21"/>
      <c r="CJW8" s="21"/>
      <c r="CJX8" s="21"/>
      <c r="CJY8" s="21"/>
      <c r="CJZ8" s="21"/>
      <c r="CKA8" s="21"/>
      <c r="CKB8" s="21"/>
      <c r="CKC8" s="21"/>
      <c r="CKD8" s="21"/>
      <c r="CKE8" s="21"/>
      <c r="CKF8" s="21"/>
      <c r="CKG8" s="21"/>
      <c r="CKH8" s="21"/>
      <c r="CKI8" s="21"/>
      <c r="CKJ8" s="21"/>
      <c r="CKK8" s="21"/>
      <c r="CKL8" s="21"/>
      <c r="CKM8" s="21"/>
      <c r="CKN8" s="21"/>
      <c r="CKO8" s="21"/>
      <c r="CKP8" s="21"/>
      <c r="CKQ8" s="21"/>
      <c r="CKR8" s="21"/>
      <c r="CKS8" s="21"/>
      <c r="CKT8" s="21"/>
      <c r="CKU8" s="21"/>
      <c r="CKV8" s="21"/>
      <c r="CKW8" s="21"/>
      <c r="CKX8" s="21"/>
      <c r="CKY8" s="21"/>
      <c r="CKZ8" s="21"/>
      <c r="CLA8" s="21"/>
      <c r="CLB8" s="21"/>
      <c r="CLC8" s="21"/>
      <c r="CLD8" s="21"/>
      <c r="CLE8" s="21"/>
      <c r="CLF8" s="21"/>
      <c r="CLG8" s="21"/>
      <c r="CLH8" s="21"/>
      <c r="CLI8" s="21"/>
      <c r="CLJ8" s="21"/>
      <c r="CLK8" s="21"/>
      <c r="CLL8" s="21"/>
      <c r="CLM8" s="21"/>
      <c r="CLN8" s="21"/>
      <c r="CLO8" s="21"/>
      <c r="CLP8" s="21"/>
      <c r="CLQ8" s="21"/>
      <c r="CLR8" s="21"/>
      <c r="CLS8" s="21"/>
      <c r="CLT8" s="21"/>
      <c r="CLU8" s="21"/>
      <c r="CLV8" s="21"/>
      <c r="CLW8" s="21"/>
      <c r="CLX8" s="21"/>
      <c r="CLY8" s="21"/>
      <c r="CLZ8" s="21"/>
      <c r="CMA8" s="21"/>
      <c r="CMB8" s="21"/>
      <c r="CMC8" s="21"/>
      <c r="CMD8" s="21"/>
      <c r="CME8" s="21"/>
      <c r="CMF8" s="21"/>
      <c r="CMG8" s="21"/>
      <c r="CMH8" s="21"/>
      <c r="CMI8" s="21"/>
      <c r="CMJ8" s="21"/>
      <c r="CMK8" s="21"/>
      <c r="CML8" s="21"/>
      <c r="CMM8" s="21"/>
      <c r="CMN8" s="21"/>
      <c r="CMO8" s="21"/>
      <c r="CMP8" s="21"/>
      <c r="CMQ8" s="21"/>
      <c r="CMR8" s="21"/>
      <c r="CMS8" s="21"/>
      <c r="CMT8" s="21"/>
      <c r="CMU8" s="21"/>
      <c r="CMV8" s="21"/>
      <c r="CMW8" s="21"/>
      <c r="CMX8" s="21"/>
      <c r="CMY8" s="21"/>
      <c r="CMZ8" s="21"/>
      <c r="CNA8" s="21"/>
      <c r="CNB8" s="21"/>
      <c r="CNC8" s="21"/>
      <c r="CND8" s="21"/>
      <c r="CNE8" s="21"/>
      <c r="CNF8" s="21"/>
      <c r="CNG8" s="21"/>
      <c r="CNH8" s="21"/>
      <c r="CNI8" s="21"/>
      <c r="CNJ8" s="21"/>
      <c r="CNK8" s="21"/>
      <c r="CNL8" s="21"/>
      <c r="CNM8" s="21"/>
      <c r="CNN8" s="21"/>
      <c r="CNO8" s="21"/>
      <c r="CNP8" s="21"/>
      <c r="CNQ8" s="21"/>
      <c r="CNR8" s="21"/>
      <c r="CNS8" s="21"/>
      <c r="CNT8" s="21"/>
      <c r="CNU8" s="21"/>
      <c r="CNV8" s="21"/>
      <c r="CNW8" s="21"/>
      <c r="CNX8" s="21"/>
      <c r="CNY8" s="21"/>
      <c r="CNZ8" s="21"/>
      <c r="COA8" s="21"/>
      <c r="COB8" s="21"/>
      <c r="COC8" s="21"/>
      <c r="COD8" s="21"/>
      <c r="COE8" s="21"/>
      <c r="COF8" s="21"/>
      <c r="COG8" s="21"/>
      <c r="COH8" s="21"/>
      <c r="COI8" s="21"/>
      <c r="COJ8" s="21"/>
      <c r="COK8" s="21"/>
      <c r="COL8" s="21"/>
      <c r="COM8" s="21"/>
      <c r="CON8" s="21"/>
      <c r="COO8" s="21"/>
      <c r="COP8" s="21"/>
      <c r="COQ8" s="21"/>
      <c r="COR8" s="21"/>
      <c r="COS8" s="21"/>
      <c r="COT8" s="21"/>
      <c r="COU8" s="21"/>
      <c r="COV8" s="21"/>
      <c r="COW8" s="21"/>
      <c r="COX8" s="21"/>
      <c r="COY8" s="21"/>
      <c r="COZ8" s="21"/>
      <c r="CPA8" s="21"/>
      <c r="CPB8" s="21"/>
      <c r="CPC8" s="21"/>
      <c r="CPD8" s="21"/>
      <c r="CPE8" s="21"/>
      <c r="CPF8" s="21"/>
      <c r="CPG8" s="21"/>
      <c r="CPH8" s="21"/>
      <c r="CPI8" s="21"/>
      <c r="CPJ8" s="21"/>
      <c r="CPK8" s="21"/>
      <c r="CPL8" s="21"/>
      <c r="CPM8" s="21"/>
      <c r="CPN8" s="21"/>
      <c r="CPO8" s="21"/>
      <c r="CPP8" s="21"/>
      <c r="CPQ8" s="21"/>
      <c r="CPR8" s="21"/>
      <c r="CPS8" s="21"/>
      <c r="CPT8" s="21"/>
      <c r="CPU8" s="21"/>
      <c r="CPV8" s="21"/>
      <c r="CPW8" s="21"/>
      <c r="CPX8" s="21"/>
      <c r="CPY8" s="21"/>
      <c r="CPZ8" s="21"/>
      <c r="CQA8" s="21"/>
      <c r="CQB8" s="21"/>
      <c r="CQC8" s="21"/>
      <c r="CQD8" s="21"/>
      <c r="CQE8" s="21"/>
      <c r="CQF8" s="21"/>
      <c r="CQG8" s="21"/>
      <c r="CQH8" s="21"/>
      <c r="CQI8" s="21"/>
      <c r="CQJ8" s="21"/>
      <c r="CQK8" s="21"/>
      <c r="CQL8" s="21"/>
      <c r="CQM8" s="21"/>
      <c r="CQN8" s="21"/>
      <c r="CQO8" s="21"/>
      <c r="CQP8" s="21"/>
      <c r="CQQ8" s="21"/>
      <c r="CQR8" s="21"/>
      <c r="CQS8" s="21"/>
      <c r="CQT8" s="21"/>
      <c r="CQU8" s="21"/>
      <c r="CQV8" s="21"/>
      <c r="CQW8" s="21"/>
      <c r="CQX8" s="21"/>
      <c r="CQY8" s="21"/>
      <c r="CQZ8" s="21"/>
      <c r="CRA8" s="21"/>
      <c r="CRB8" s="21"/>
      <c r="CRC8" s="21"/>
      <c r="CRD8" s="21"/>
      <c r="CRE8" s="21"/>
      <c r="CRF8" s="21"/>
      <c r="CRG8" s="21"/>
      <c r="CRH8" s="21"/>
      <c r="CRI8" s="21"/>
      <c r="CRJ8" s="21"/>
      <c r="CRK8" s="21"/>
      <c r="CRL8" s="21"/>
      <c r="CRM8" s="21"/>
      <c r="CRN8" s="21"/>
      <c r="CRO8" s="21"/>
      <c r="CRP8" s="21"/>
      <c r="CRQ8" s="21"/>
      <c r="CRR8" s="21"/>
      <c r="CRS8" s="21"/>
      <c r="CRT8" s="21"/>
      <c r="CRU8" s="21"/>
      <c r="CRV8" s="21"/>
      <c r="CRW8" s="21"/>
      <c r="CRX8" s="21"/>
      <c r="CRY8" s="21"/>
      <c r="CRZ8" s="21"/>
      <c r="CSA8" s="21"/>
      <c r="CSB8" s="21"/>
      <c r="CSC8" s="21"/>
      <c r="CSD8" s="21"/>
      <c r="CSE8" s="21"/>
      <c r="CSF8" s="21"/>
      <c r="CSG8" s="21"/>
      <c r="CSH8" s="21"/>
      <c r="CSI8" s="21"/>
      <c r="CSJ8" s="21"/>
      <c r="CSK8" s="21"/>
      <c r="CSL8" s="21"/>
      <c r="CSM8" s="21"/>
      <c r="CSN8" s="21"/>
      <c r="CSO8" s="21"/>
      <c r="CSP8" s="21"/>
      <c r="CSQ8" s="21"/>
      <c r="CSR8" s="21"/>
      <c r="CSS8" s="21"/>
      <c r="CST8" s="21"/>
      <c r="CSU8" s="21"/>
      <c r="CSV8" s="21"/>
      <c r="CSW8" s="21"/>
      <c r="CSX8" s="21"/>
      <c r="CSY8" s="21"/>
      <c r="CSZ8" s="21"/>
      <c r="CTA8" s="21"/>
      <c r="CTB8" s="21"/>
      <c r="CTC8" s="21"/>
      <c r="CTD8" s="21"/>
      <c r="CTE8" s="21"/>
      <c r="CTF8" s="21"/>
      <c r="CTG8" s="21"/>
      <c r="CTH8" s="21"/>
      <c r="CTI8" s="21"/>
      <c r="CTJ8" s="21"/>
      <c r="CTK8" s="21"/>
      <c r="CTL8" s="21"/>
      <c r="CTM8" s="21"/>
      <c r="CTN8" s="21"/>
      <c r="CTO8" s="21"/>
      <c r="CTP8" s="21"/>
      <c r="CTQ8" s="21"/>
      <c r="CTR8" s="21"/>
      <c r="CTS8" s="21"/>
      <c r="CTT8" s="21"/>
      <c r="CTU8" s="21"/>
      <c r="CTV8" s="21"/>
      <c r="CTW8" s="21"/>
      <c r="CTX8" s="21"/>
      <c r="CTY8" s="21"/>
      <c r="CTZ8" s="21"/>
      <c r="CUA8" s="21"/>
      <c r="CUB8" s="21"/>
      <c r="CUC8" s="21"/>
      <c r="CUD8" s="21"/>
      <c r="CUE8" s="21"/>
      <c r="CUF8" s="21"/>
      <c r="CUG8" s="21"/>
      <c r="CUH8" s="21"/>
      <c r="CUI8" s="21"/>
      <c r="CUJ8" s="21"/>
      <c r="CUK8" s="21"/>
      <c r="CUL8" s="21"/>
      <c r="CUM8" s="21"/>
      <c r="CUN8" s="21"/>
      <c r="CUO8" s="21"/>
      <c r="CUP8" s="21"/>
      <c r="CUQ8" s="21"/>
      <c r="CUR8" s="21"/>
      <c r="CUS8" s="21"/>
      <c r="CUT8" s="21"/>
      <c r="CUU8" s="21"/>
      <c r="CUV8" s="21"/>
      <c r="CUW8" s="21"/>
      <c r="CUX8" s="21"/>
      <c r="CUY8" s="21"/>
      <c r="CUZ8" s="21"/>
      <c r="CVA8" s="21"/>
      <c r="CVB8" s="21"/>
      <c r="CVC8" s="21"/>
      <c r="CVD8" s="21"/>
      <c r="CVE8" s="21"/>
      <c r="CVF8" s="21"/>
      <c r="CVG8" s="21"/>
      <c r="CVH8" s="21"/>
      <c r="CVI8" s="21"/>
      <c r="CVJ8" s="21"/>
      <c r="CVK8" s="21"/>
      <c r="CVL8" s="21"/>
      <c r="CVM8" s="21"/>
      <c r="CVN8" s="21"/>
      <c r="CVO8" s="21"/>
      <c r="CVP8" s="21"/>
      <c r="CVQ8" s="21"/>
      <c r="CVR8" s="21"/>
      <c r="CVS8" s="21"/>
      <c r="CVT8" s="21"/>
      <c r="CVU8" s="21"/>
      <c r="CVV8" s="21"/>
      <c r="CVW8" s="21"/>
      <c r="CVX8" s="21"/>
      <c r="CVY8" s="21"/>
      <c r="CVZ8" s="21"/>
      <c r="CWA8" s="21"/>
      <c r="CWB8" s="21"/>
      <c r="CWC8" s="21"/>
      <c r="CWD8" s="21"/>
      <c r="CWE8" s="21"/>
      <c r="CWF8" s="21"/>
      <c r="CWG8" s="21"/>
      <c r="CWH8" s="21"/>
      <c r="CWI8" s="21"/>
      <c r="CWJ8" s="21"/>
      <c r="CWK8" s="21"/>
      <c r="CWL8" s="21"/>
      <c r="CWM8" s="21"/>
      <c r="CWN8" s="21"/>
      <c r="CWO8" s="21"/>
      <c r="CWP8" s="21"/>
      <c r="CWQ8" s="21"/>
      <c r="CWR8" s="21"/>
      <c r="CWS8" s="21"/>
      <c r="CWT8" s="21"/>
      <c r="CWU8" s="21"/>
      <c r="CWV8" s="21"/>
      <c r="CWW8" s="21"/>
      <c r="CWX8" s="21"/>
      <c r="CWY8" s="21"/>
      <c r="CWZ8" s="21"/>
      <c r="CXA8" s="21"/>
      <c r="CXB8" s="21"/>
      <c r="CXC8" s="21"/>
      <c r="CXD8" s="21"/>
      <c r="CXE8" s="21"/>
      <c r="CXF8" s="21"/>
      <c r="CXG8" s="21"/>
      <c r="CXH8" s="21"/>
      <c r="CXI8" s="21"/>
      <c r="CXJ8" s="21"/>
      <c r="CXK8" s="21"/>
      <c r="CXL8" s="21"/>
      <c r="CXM8" s="21"/>
      <c r="CXN8" s="21"/>
      <c r="CXO8" s="21"/>
      <c r="CXP8" s="21"/>
      <c r="CXQ8" s="21"/>
      <c r="CXR8" s="21"/>
      <c r="CXS8" s="21"/>
      <c r="CXT8" s="21"/>
      <c r="CXU8" s="21"/>
      <c r="CXV8" s="21"/>
      <c r="CXW8" s="21"/>
      <c r="CXX8" s="21"/>
      <c r="CXY8" s="21"/>
      <c r="CXZ8" s="21"/>
      <c r="CYA8" s="21"/>
      <c r="CYB8" s="21"/>
      <c r="CYC8" s="21"/>
      <c r="CYD8" s="21"/>
      <c r="CYE8" s="21"/>
      <c r="CYF8" s="21"/>
      <c r="CYG8" s="21"/>
      <c r="CYH8" s="21"/>
      <c r="CYI8" s="21"/>
      <c r="CYJ8" s="21"/>
      <c r="CYK8" s="21"/>
      <c r="CYL8" s="21"/>
      <c r="CYM8" s="21"/>
      <c r="CYN8" s="21"/>
      <c r="CYO8" s="21"/>
      <c r="CYP8" s="21"/>
      <c r="CYQ8" s="21"/>
      <c r="CYR8" s="21"/>
      <c r="CYS8" s="21"/>
      <c r="CYT8" s="21"/>
      <c r="CYU8" s="21"/>
      <c r="CYV8" s="21"/>
      <c r="CYW8" s="21"/>
      <c r="CYX8" s="21"/>
      <c r="CYY8" s="21"/>
      <c r="CYZ8" s="21"/>
      <c r="CZA8" s="21"/>
      <c r="CZB8" s="21"/>
      <c r="CZC8" s="21"/>
      <c r="CZD8" s="21"/>
      <c r="CZE8" s="21"/>
      <c r="CZF8" s="21"/>
      <c r="CZG8" s="21"/>
      <c r="CZH8" s="21"/>
      <c r="CZI8" s="21"/>
      <c r="CZJ8" s="21"/>
      <c r="CZK8" s="21"/>
      <c r="CZL8" s="21"/>
      <c r="CZM8" s="21"/>
      <c r="CZN8" s="21"/>
      <c r="CZO8" s="21"/>
      <c r="CZP8" s="21"/>
      <c r="CZQ8" s="21"/>
      <c r="CZR8" s="21"/>
      <c r="CZS8" s="21"/>
      <c r="CZT8" s="21"/>
      <c r="CZU8" s="21"/>
      <c r="CZV8" s="21"/>
      <c r="CZW8" s="21"/>
      <c r="CZX8" s="21"/>
      <c r="CZY8" s="21"/>
      <c r="CZZ8" s="21"/>
      <c r="DAA8" s="21"/>
      <c r="DAB8" s="21"/>
      <c r="DAC8" s="21"/>
      <c r="DAD8" s="21"/>
      <c r="DAE8" s="21"/>
      <c r="DAF8" s="21"/>
      <c r="DAG8" s="21"/>
      <c r="DAH8" s="21"/>
      <c r="DAI8" s="21"/>
      <c r="DAJ8" s="21"/>
      <c r="DAK8" s="21"/>
      <c r="DAL8" s="21"/>
      <c r="DAM8" s="21"/>
      <c r="DAN8" s="21"/>
      <c r="DAO8" s="21"/>
      <c r="DAP8" s="21"/>
      <c r="DAQ8" s="21"/>
      <c r="DAR8" s="21"/>
      <c r="DAS8" s="21"/>
      <c r="DAT8" s="21"/>
      <c r="DAU8" s="21"/>
      <c r="DAV8" s="21"/>
      <c r="DAW8" s="21"/>
      <c r="DAX8" s="21"/>
      <c r="DAY8" s="21"/>
      <c r="DAZ8" s="21"/>
      <c r="DBA8" s="21"/>
      <c r="DBB8" s="21"/>
      <c r="DBC8" s="21"/>
      <c r="DBD8" s="21"/>
      <c r="DBE8" s="21"/>
      <c r="DBF8" s="21"/>
      <c r="DBG8" s="21"/>
      <c r="DBH8" s="21"/>
      <c r="DBI8" s="21"/>
      <c r="DBJ8" s="21"/>
      <c r="DBK8" s="21"/>
      <c r="DBL8" s="21"/>
      <c r="DBM8" s="21"/>
      <c r="DBN8" s="21"/>
      <c r="DBO8" s="21"/>
      <c r="DBP8" s="21"/>
      <c r="DBQ8" s="21"/>
      <c r="DBR8" s="21"/>
      <c r="DBS8" s="21"/>
      <c r="DBT8" s="21"/>
      <c r="DBU8" s="21"/>
      <c r="DBV8" s="21"/>
      <c r="DBW8" s="21"/>
      <c r="DBX8" s="21"/>
      <c r="DBY8" s="21"/>
      <c r="DBZ8" s="21"/>
      <c r="DCA8" s="21"/>
      <c r="DCB8" s="21"/>
      <c r="DCC8" s="21"/>
      <c r="DCD8" s="21"/>
      <c r="DCE8" s="21"/>
      <c r="DCF8" s="21"/>
      <c r="DCG8" s="21"/>
      <c r="DCH8" s="21"/>
      <c r="DCI8" s="21"/>
      <c r="DCJ8" s="21"/>
      <c r="DCK8" s="21"/>
      <c r="DCL8" s="21"/>
      <c r="DCM8" s="21"/>
      <c r="DCN8" s="21"/>
      <c r="DCO8" s="21"/>
      <c r="DCP8" s="21"/>
      <c r="DCQ8" s="21"/>
      <c r="DCR8" s="21"/>
      <c r="DCS8" s="21"/>
      <c r="DCT8" s="21"/>
      <c r="DCU8" s="21"/>
      <c r="DCV8" s="21"/>
      <c r="DCW8" s="21"/>
      <c r="DCX8" s="21"/>
      <c r="DCY8" s="21"/>
      <c r="DCZ8" s="21"/>
      <c r="DDA8" s="21"/>
      <c r="DDB8" s="21"/>
      <c r="DDC8" s="21"/>
      <c r="DDD8" s="21"/>
      <c r="DDE8" s="21"/>
      <c r="DDF8" s="21"/>
      <c r="DDG8" s="21"/>
      <c r="DDH8" s="21"/>
      <c r="DDI8" s="21"/>
      <c r="DDJ8" s="21"/>
      <c r="DDK8" s="21"/>
      <c r="DDL8" s="21"/>
      <c r="DDM8" s="21"/>
      <c r="DDN8" s="21"/>
      <c r="DDO8" s="21"/>
      <c r="DDP8" s="21"/>
      <c r="DDQ8" s="21"/>
      <c r="DDR8" s="21"/>
      <c r="DDS8" s="21"/>
      <c r="DDT8" s="21"/>
      <c r="DDU8" s="21"/>
      <c r="DDV8" s="21"/>
      <c r="DDW8" s="21"/>
      <c r="DDX8" s="21"/>
      <c r="DDY8" s="21"/>
      <c r="DDZ8" s="21"/>
      <c r="DEA8" s="21"/>
      <c r="DEB8" s="21"/>
      <c r="DEC8" s="21"/>
      <c r="DED8" s="21"/>
      <c r="DEE8" s="21"/>
      <c r="DEF8" s="21"/>
      <c r="DEG8" s="21"/>
      <c r="DEH8" s="21"/>
      <c r="DEI8" s="21"/>
      <c r="DEJ8" s="21"/>
      <c r="DEK8" s="21"/>
      <c r="DEL8" s="21"/>
      <c r="DEM8" s="21"/>
      <c r="DEN8" s="21"/>
      <c r="DEO8" s="21"/>
      <c r="DEP8" s="21"/>
      <c r="DEQ8" s="21"/>
      <c r="DER8" s="21"/>
      <c r="DES8" s="21"/>
      <c r="DET8" s="21"/>
      <c r="DEU8" s="21"/>
      <c r="DEV8" s="21"/>
      <c r="DEW8" s="21"/>
      <c r="DEX8" s="21"/>
      <c r="DEY8" s="21"/>
      <c r="DEZ8" s="21"/>
      <c r="DFA8" s="21"/>
      <c r="DFB8" s="21"/>
      <c r="DFC8" s="21"/>
      <c r="DFD8" s="21"/>
      <c r="DFE8" s="21"/>
      <c r="DFF8" s="21"/>
      <c r="DFG8" s="21"/>
      <c r="DFH8" s="21"/>
      <c r="DFI8" s="21"/>
      <c r="DFJ8" s="21"/>
      <c r="DFK8" s="21"/>
      <c r="DFL8" s="21"/>
      <c r="DFM8" s="21"/>
      <c r="DFN8" s="21"/>
      <c r="DFO8" s="21"/>
      <c r="DFP8" s="21"/>
      <c r="DFQ8" s="21"/>
      <c r="DFR8" s="21"/>
      <c r="DFS8" s="21"/>
      <c r="DFT8" s="21"/>
      <c r="DFU8" s="21"/>
      <c r="DFV8" s="21"/>
      <c r="DFW8" s="21"/>
      <c r="DFX8" s="21"/>
      <c r="DFY8" s="21"/>
      <c r="DFZ8" s="21"/>
      <c r="DGA8" s="21"/>
      <c r="DGB8" s="21"/>
      <c r="DGC8" s="21"/>
      <c r="DGD8" s="21"/>
      <c r="DGE8" s="21"/>
      <c r="DGF8" s="21"/>
      <c r="DGG8" s="21"/>
      <c r="DGH8" s="21"/>
      <c r="DGI8" s="21"/>
      <c r="DGJ8" s="21"/>
      <c r="DGK8" s="21"/>
      <c r="DGL8" s="21"/>
      <c r="DGM8" s="21"/>
      <c r="DGN8" s="21"/>
      <c r="DGO8" s="21"/>
      <c r="DGP8" s="21"/>
      <c r="DGQ8" s="21"/>
      <c r="DGR8" s="21"/>
      <c r="DGS8" s="21"/>
      <c r="DGT8" s="21"/>
      <c r="DGU8" s="21"/>
      <c r="DGV8" s="21"/>
      <c r="DGW8" s="21"/>
      <c r="DGX8" s="21"/>
      <c r="DGY8" s="21"/>
      <c r="DGZ8" s="21"/>
      <c r="DHA8" s="21"/>
      <c r="DHB8" s="21"/>
      <c r="DHC8" s="21"/>
      <c r="DHD8" s="21"/>
      <c r="DHE8" s="21"/>
      <c r="DHF8" s="21"/>
      <c r="DHG8" s="21"/>
      <c r="DHH8" s="21"/>
      <c r="DHI8" s="21"/>
      <c r="DHJ8" s="21"/>
      <c r="DHK8" s="21"/>
      <c r="DHL8" s="21"/>
      <c r="DHM8" s="21"/>
      <c r="DHN8" s="21"/>
      <c r="DHO8" s="21"/>
      <c r="DHP8" s="21"/>
      <c r="DHQ8" s="21"/>
      <c r="DHR8" s="21"/>
      <c r="DHS8" s="21"/>
      <c r="DHT8" s="21"/>
      <c r="DHU8" s="21"/>
      <c r="DHV8" s="21"/>
      <c r="DHW8" s="21"/>
      <c r="DHX8" s="21"/>
      <c r="DHY8" s="21"/>
      <c r="DHZ8" s="21"/>
      <c r="DIA8" s="21"/>
      <c r="DIB8" s="21"/>
      <c r="DIC8" s="21"/>
      <c r="DID8" s="21"/>
      <c r="DIE8" s="21"/>
      <c r="DIF8" s="21"/>
      <c r="DIG8" s="21"/>
      <c r="DIH8" s="21"/>
      <c r="DII8" s="21"/>
      <c r="DIJ8" s="21"/>
      <c r="DIK8" s="21"/>
      <c r="DIL8" s="21"/>
      <c r="DIM8" s="21"/>
      <c r="DIN8" s="21"/>
      <c r="DIO8" s="21"/>
      <c r="DIP8" s="21"/>
      <c r="DIQ8" s="21"/>
      <c r="DIR8" s="21"/>
      <c r="DIS8" s="21"/>
      <c r="DIT8" s="21"/>
      <c r="DIU8" s="21"/>
      <c r="DIV8" s="21"/>
      <c r="DIW8" s="21"/>
      <c r="DIX8" s="21"/>
      <c r="DIY8" s="21"/>
      <c r="DIZ8" s="21"/>
      <c r="DJA8" s="21"/>
      <c r="DJB8" s="21"/>
      <c r="DJC8" s="21"/>
      <c r="DJD8" s="21"/>
      <c r="DJE8" s="21"/>
      <c r="DJF8" s="21"/>
      <c r="DJG8" s="21"/>
      <c r="DJH8" s="21"/>
      <c r="DJI8" s="21"/>
      <c r="DJJ8" s="21"/>
      <c r="DJK8" s="21"/>
      <c r="DJL8" s="21"/>
      <c r="DJM8" s="21"/>
      <c r="DJN8" s="21"/>
      <c r="DJO8" s="21"/>
      <c r="DJP8" s="21"/>
      <c r="DJQ8" s="21"/>
      <c r="DJR8" s="21"/>
      <c r="DJS8" s="21"/>
      <c r="DJT8" s="21"/>
      <c r="DJU8" s="21"/>
      <c r="DJV8" s="21"/>
      <c r="DJW8" s="21"/>
      <c r="DJX8" s="21"/>
      <c r="DJY8" s="21"/>
      <c r="DJZ8" s="21"/>
      <c r="DKA8" s="21"/>
      <c r="DKB8" s="21"/>
      <c r="DKC8" s="21"/>
      <c r="DKD8" s="21"/>
      <c r="DKE8" s="21"/>
      <c r="DKF8" s="21"/>
      <c r="DKG8" s="21"/>
      <c r="DKH8" s="21"/>
      <c r="DKI8" s="21"/>
      <c r="DKJ8" s="21"/>
      <c r="DKK8" s="21"/>
      <c r="DKL8" s="21"/>
      <c r="DKM8" s="21"/>
      <c r="DKN8" s="21"/>
      <c r="DKO8" s="21"/>
      <c r="DKP8" s="21"/>
      <c r="DKQ8" s="21"/>
      <c r="DKR8" s="21"/>
      <c r="DKS8" s="21"/>
      <c r="DKT8" s="21"/>
      <c r="DKU8" s="21"/>
      <c r="DKV8" s="21"/>
      <c r="DKW8" s="21"/>
      <c r="DKX8" s="21"/>
      <c r="DKY8" s="21"/>
      <c r="DKZ8" s="21"/>
      <c r="DLA8" s="21"/>
      <c r="DLB8" s="21"/>
      <c r="DLC8" s="21"/>
      <c r="DLD8" s="21"/>
      <c r="DLE8" s="21"/>
      <c r="DLF8" s="21"/>
      <c r="DLG8" s="21"/>
      <c r="DLH8" s="21"/>
      <c r="DLI8" s="21"/>
      <c r="DLJ8" s="21"/>
      <c r="DLK8" s="21"/>
      <c r="DLL8" s="21"/>
      <c r="DLM8" s="21"/>
      <c r="DLN8" s="21"/>
      <c r="DLO8" s="21"/>
      <c r="DLP8" s="21"/>
      <c r="DLQ8" s="21"/>
      <c r="DLR8" s="21"/>
      <c r="DLS8" s="21"/>
      <c r="DLT8" s="21"/>
      <c r="DLU8" s="21"/>
      <c r="DLV8" s="21"/>
      <c r="DLW8" s="21"/>
      <c r="DLX8" s="21"/>
      <c r="DLY8" s="21"/>
      <c r="DLZ8" s="21"/>
      <c r="DMA8" s="21"/>
      <c r="DMB8" s="21"/>
      <c r="DMC8" s="21"/>
      <c r="DMD8" s="21"/>
      <c r="DME8" s="21"/>
      <c r="DMF8" s="21"/>
      <c r="DMG8" s="21"/>
      <c r="DMH8" s="21"/>
      <c r="DMI8" s="21"/>
      <c r="DMJ8" s="21"/>
      <c r="DMK8" s="21"/>
      <c r="DML8" s="21"/>
      <c r="DMM8" s="21"/>
      <c r="DMN8" s="21"/>
      <c r="DMO8" s="21"/>
      <c r="DMP8" s="21"/>
      <c r="DMQ8" s="21"/>
      <c r="DMR8" s="21"/>
      <c r="DMS8" s="21"/>
      <c r="DMT8" s="21"/>
      <c r="DMU8" s="21"/>
      <c r="DMV8" s="21"/>
      <c r="DMW8" s="21"/>
      <c r="DMX8" s="21"/>
      <c r="DMY8" s="21"/>
      <c r="DMZ8" s="21"/>
      <c r="DNA8" s="21"/>
      <c r="DNB8" s="21"/>
      <c r="DNC8" s="21"/>
      <c r="DND8" s="21"/>
      <c r="DNE8" s="21"/>
      <c r="DNF8" s="21"/>
      <c r="DNG8" s="21"/>
      <c r="DNH8" s="21"/>
      <c r="DNI8" s="21"/>
      <c r="DNJ8" s="21"/>
      <c r="DNK8" s="21"/>
      <c r="DNL8" s="21"/>
      <c r="DNM8" s="21"/>
      <c r="DNN8" s="21"/>
      <c r="DNO8" s="21"/>
      <c r="DNP8" s="21"/>
      <c r="DNQ8" s="21"/>
      <c r="DNR8" s="21"/>
      <c r="DNS8" s="21"/>
      <c r="DNT8" s="21"/>
      <c r="DNU8" s="21"/>
      <c r="DNV8" s="21"/>
      <c r="DNW8" s="21"/>
      <c r="DNX8" s="21"/>
      <c r="DNY8" s="21"/>
      <c r="DNZ8" s="21"/>
      <c r="DOA8" s="21"/>
      <c r="DOB8" s="21"/>
      <c r="DOC8" s="21"/>
      <c r="DOD8" s="21"/>
      <c r="DOE8" s="21"/>
      <c r="DOF8" s="21"/>
      <c r="DOG8" s="21"/>
      <c r="DOH8" s="21"/>
      <c r="DOI8" s="21"/>
      <c r="DOJ8" s="21"/>
      <c r="DOK8" s="21"/>
      <c r="DOL8" s="21"/>
      <c r="DOM8" s="21"/>
      <c r="DON8" s="21"/>
      <c r="DOO8" s="21"/>
      <c r="DOP8" s="21"/>
      <c r="DOQ8" s="21"/>
      <c r="DOR8" s="21"/>
      <c r="DOS8" s="21"/>
      <c r="DOT8" s="21"/>
      <c r="DOU8" s="21"/>
      <c r="DOV8" s="21"/>
      <c r="DOW8" s="21"/>
      <c r="DOX8" s="21"/>
      <c r="DOY8" s="21"/>
      <c r="DOZ8" s="21"/>
      <c r="DPA8" s="21"/>
      <c r="DPB8" s="21"/>
      <c r="DPC8" s="21"/>
      <c r="DPD8" s="21"/>
      <c r="DPE8" s="21"/>
      <c r="DPF8" s="21"/>
      <c r="DPG8" s="21"/>
      <c r="DPH8" s="21"/>
      <c r="DPI8" s="21"/>
      <c r="DPJ8" s="21"/>
      <c r="DPK8" s="21"/>
      <c r="DPL8" s="21"/>
      <c r="DPM8" s="21"/>
      <c r="DPN8" s="21"/>
      <c r="DPO8" s="21"/>
      <c r="DPP8" s="21"/>
      <c r="DPQ8" s="21"/>
      <c r="DPR8" s="21"/>
      <c r="DPS8" s="21"/>
      <c r="DPT8" s="21"/>
      <c r="DPU8" s="21"/>
      <c r="DPV8" s="21"/>
      <c r="DPW8" s="21"/>
      <c r="DPX8" s="21"/>
      <c r="DPY8" s="21"/>
      <c r="DPZ8" s="21"/>
      <c r="DQA8" s="21"/>
      <c r="DQB8" s="21"/>
      <c r="DQC8" s="21"/>
      <c r="DQD8" s="21"/>
      <c r="DQE8" s="21"/>
      <c r="DQF8" s="21"/>
      <c r="DQG8" s="21"/>
      <c r="DQH8" s="21"/>
      <c r="DQI8" s="21"/>
      <c r="DQJ8" s="21"/>
      <c r="DQK8" s="21"/>
      <c r="DQL8" s="21"/>
      <c r="DQM8" s="21"/>
      <c r="DQN8" s="21"/>
      <c r="DQO8" s="21"/>
      <c r="DQP8" s="21"/>
      <c r="DQQ8" s="21"/>
      <c r="DQR8" s="21"/>
      <c r="DQS8" s="21"/>
      <c r="DQT8" s="21"/>
      <c r="DQU8" s="21"/>
      <c r="DQV8" s="21"/>
      <c r="DQW8" s="21"/>
      <c r="DQX8" s="21"/>
      <c r="DQY8" s="21"/>
      <c r="DQZ8" s="21"/>
      <c r="DRA8" s="21"/>
      <c r="DRB8" s="21"/>
      <c r="DRC8" s="21"/>
      <c r="DRD8" s="21"/>
      <c r="DRE8" s="21"/>
      <c r="DRF8" s="21"/>
      <c r="DRG8" s="21"/>
      <c r="DRH8" s="21"/>
      <c r="DRI8" s="21"/>
      <c r="DRJ8" s="21"/>
      <c r="DRK8" s="21"/>
      <c r="DRL8" s="21"/>
      <c r="DRM8" s="21"/>
      <c r="DRN8" s="21"/>
      <c r="DRO8" s="21"/>
      <c r="DRP8" s="21"/>
      <c r="DRQ8" s="21"/>
      <c r="DRR8" s="21"/>
      <c r="DRS8" s="21"/>
      <c r="DRT8" s="21"/>
      <c r="DRU8" s="21"/>
      <c r="DRV8" s="21"/>
      <c r="DRW8" s="21"/>
      <c r="DRX8" s="21"/>
      <c r="DRY8" s="21"/>
      <c r="DRZ8" s="21"/>
      <c r="DSA8" s="21"/>
      <c r="DSB8" s="21"/>
      <c r="DSC8" s="21"/>
      <c r="DSD8" s="21"/>
      <c r="DSE8" s="21"/>
      <c r="DSF8" s="21"/>
      <c r="DSG8" s="21"/>
      <c r="DSH8" s="21"/>
      <c r="DSI8" s="21"/>
      <c r="DSJ8" s="21"/>
      <c r="DSK8" s="21"/>
      <c r="DSL8" s="21"/>
      <c r="DSM8" s="21"/>
      <c r="DSN8" s="21"/>
      <c r="DSO8" s="21"/>
      <c r="DSP8" s="21"/>
      <c r="DSQ8" s="21"/>
      <c r="DSR8" s="21"/>
      <c r="DSS8" s="21"/>
      <c r="DST8" s="21"/>
      <c r="DSU8" s="21"/>
      <c r="DSV8" s="21"/>
      <c r="DSW8" s="21"/>
      <c r="DSX8" s="21"/>
      <c r="DSY8" s="21"/>
      <c r="DSZ8" s="21"/>
      <c r="DTA8" s="21"/>
      <c r="DTB8" s="21"/>
      <c r="DTC8" s="21"/>
      <c r="DTD8" s="21"/>
      <c r="DTE8" s="21"/>
      <c r="DTF8" s="21"/>
      <c r="DTG8" s="21"/>
      <c r="DTH8" s="21"/>
      <c r="DTI8" s="21"/>
      <c r="DTJ8" s="21"/>
      <c r="DTK8" s="21"/>
      <c r="DTL8" s="21"/>
      <c r="DTM8" s="21"/>
      <c r="DTN8" s="21"/>
      <c r="DTO8" s="21"/>
      <c r="DTP8" s="21"/>
      <c r="DTQ8" s="21"/>
      <c r="DTR8" s="21"/>
      <c r="DTS8" s="21"/>
      <c r="DTT8" s="21"/>
      <c r="DTU8" s="21"/>
      <c r="DTV8" s="21"/>
      <c r="DTW8" s="21"/>
      <c r="DTX8" s="21"/>
      <c r="DTY8" s="21"/>
      <c r="DTZ8" s="21"/>
      <c r="DUA8" s="21"/>
      <c r="DUB8" s="21"/>
      <c r="DUC8" s="21"/>
      <c r="DUD8" s="21"/>
      <c r="DUE8" s="21"/>
      <c r="DUF8" s="21"/>
      <c r="DUG8" s="21"/>
      <c r="DUH8" s="21"/>
      <c r="DUI8" s="21"/>
      <c r="DUJ8" s="21"/>
      <c r="DUK8" s="21"/>
      <c r="DUL8" s="21"/>
      <c r="DUM8" s="21"/>
      <c r="DUN8" s="21"/>
      <c r="DUO8" s="21"/>
      <c r="DUP8" s="21"/>
      <c r="DUQ8" s="21"/>
      <c r="DUR8" s="21"/>
      <c r="DUS8" s="21"/>
      <c r="DUT8" s="21"/>
      <c r="DUU8" s="21"/>
      <c r="DUV8" s="21"/>
      <c r="DUW8" s="21"/>
      <c r="DUX8" s="21"/>
      <c r="DUY8" s="21"/>
      <c r="DUZ8" s="21"/>
      <c r="DVA8" s="21"/>
      <c r="DVB8" s="21"/>
      <c r="DVC8" s="21"/>
      <c r="DVD8" s="21"/>
      <c r="DVE8" s="21"/>
      <c r="DVF8" s="21"/>
      <c r="DVG8" s="21"/>
      <c r="DVH8" s="21"/>
      <c r="DVI8" s="21"/>
      <c r="DVJ8" s="21"/>
      <c r="DVK8" s="21"/>
      <c r="DVL8" s="21"/>
      <c r="DVM8" s="21"/>
      <c r="DVN8" s="21"/>
      <c r="DVO8" s="21"/>
      <c r="DVP8" s="21"/>
      <c r="DVQ8" s="21"/>
      <c r="DVR8" s="21"/>
      <c r="DVS8" s="21"/>
      <c r="DVT8" s="21"/>
      <c r="DVU8" s="21"/>
      <c r="DVV8" s="21"/>
      <c r="DVW8" s="21"/>
      <c r="DVX8" s="21"/>
      <c r="DVY8" s="21"/>
      <c r="DVZ8" s="21"/>
      <c r="DWA8" s="21"/>
      <c r="DWB8" s="21"/>
      <c r="DWC8" s="21"/>
      <c r="DWD8" s="21"/>
      <c r="DWE8" s="21"/>
      <c r="DWF8" s="21"/>
      <c r="DWG8" s="21"/>
      <c r="DWH8" s="21"/>
      <c r="DWI8" s="21"/>
      <c r="DWJ8" s="21"/>
      <c r="DWK8" s="21"/>
      <c r="DWL8" s="21"/>
      <c r="DWM8" s="21"/>
      <c r="DWN8" s="21"/>
      <c r="DWO8" s="21"/>
      <c r="DWP8" s="21"/>
      <c r="DWQ8" s="21"/>
      <c r="DWR8" s="21"/>
      <c r="DWS8" s="21"/>
      <c r="DWT8" s="21"/>
      <c r="DWU8" s="21"/>
      <c r="DWV8" s="21"/>
      <c r="DWW8" s="21"/>
      <c r="DWX8" s="21"/>
      <c r="DWY8" s="21"/>
      <c r="DWZ8" s="21"/>
      <c r="DXA8" s="21"/>
      <c r="DXB8" s="21"/>
      <c r="DXC8" s="21"/>
      <c r="DXD8" s="21"/>
      <c r="DXE8" s="21"/>
      <c r="DXF8" s="21"/>
      <c r="DXG8" s="21"/>
      <c r="DXH8" s="21"/>
      <c r="DXI8" s="21"/>
      <c r="DXJ8" s="21"/>
      <c r="DXK8" s="21"/>
      <c r="DXL8" s="21"/>
      <c r="DXM8" s="21"/>
      <c r="DXN8" s="21"/>
      <c r="DXO8" s="21"/>
      <c r="DXP8" s="21"/>
      <c r="DXQ8" s="21"/>
      <c r="DXR8" s="21"/>
      <c r="DXS8" s="21"/>
      <c r="DXT8" s="21"/>
      <c r="DXU8" s="21"/>
      <c r="DXV8" s="21"/>
      <c r="DXW8" s="21"/>
      <c r="DXX8" s="21"/>
      <c r="DXY8" s="21"/>
      <c r="DXZ8" s="21"/>
      <c r="DYA8" s="21"/>
      <c r="DYB8" s="21"/>
      <c r="DYC8" s="21"/>
      <c r="DYD8" s="21"/>
      <c r="DYE8" s="21"/>
      <c r="DYF8" s="21"/>
      <c r="DYG8" s="21"/>
      <c r="DYH8" s="21"/>
      <c r="DYI8" s="21"/>
      <c r="DYJ8" s="21"/>
      <c r="DYK8" s="21"/>
      <c r="DYL8" s="21"/>
      <c r="DYM8" s="21"/>
      <c r="DYN8" s="21"/>
      <c r="DYO8" s="21"/>
      <c r="DYP8" s="21"/>
      <c r="DYQ8" s="21"/>
      <c r="DYR8" s="21"/>
      <c r="DYS8" s="21"/>
      <c r="DYT8" s="21"/>
      <c r="DYU8" s="21"/>
      <c r="DYV8" s="21"/>
      <c r="DYW8" s="21"/>
      <c r="DYX8" s="21"/>
      <c r="DYY8" s="21"/>
      <c r="DYZ8" s="21"/>
      <c r="DZA8" s="21"/>
      <c r="DZB8" s="21"/>
      <c r="DZC8" s="21"/>
      <c r="DZD8" s="21"/>
      <c r="DZE8" s="21"/>
      <c r="DZF8" s="21"/>
      <c r="DZG8" s="21"/>
      <c r="DZH8" s="21"/>
      <c r="DZI8" s="21"/>
      <c r="DZJ8" s="21"/>
      <c r="DZK8" s="21"/>
      <c r="DZL8" s="21"/>
      <c r="DZM8" s="21"/>
      <c r="DZN8" s="21"/>
      <c r="DZO8" s="21"/>
      <c r="DZP8" s="21"/>
      <c r="DZQ8" s="21"/>
      <c r="DZR8" s="21"/>
      <c r="DZS8" s="21"/>
      <c r="DZT8" s="21"/>
      <c r="DZU8" s="21"/>
      <c r="DZV8" s="21"/>
      <c r="DZW8" s="21"/>
      <c r="DZX8" s="21"/>
      <c r="DZY8" s="21"/>
      <c r="DZZ8" s="21"/>
      <c r="EAA8" s="21"/>
      <c r="EAB8" s="21"/>
      <c r="EAC8" s="21"/>
      <c r="EAD8" s="21"/>
      <c r="EAE8" s="21"/>
      <c r="EAF8" s="21"/>
      <c r="EAG8" s="21"/>
      <c r="EAH8" s="21"/>
      <c r="EAI8" s="21"/>
      <c r="EAJ8" s="21"/>
      <c r="EAK8" s="21"/>
      <c r="EAL8" s="21"/>
      <c r="EAM8" s="21"/>
      <c r="EAN8" s="21"/>
      <c r="EAO8" s="21"/>
      <c r="EAP8" s="21"/>
      <c r="EAQ8" s="21"/>
      <c r="EAR8" s="21"/>
      <c r="EAS8" s="21"/>
      <c r="EAT8" s="21"/>
      <c r="EAU8" s="21"/>
      <c r="EAV8" s="21"/>
      <c r="EAW8" s="21"/>
      <c r="EAX8" s="21"/>
      <c r="EAY8" s="21"/>
      <c r="EAZ8" s="21"/>
      <c r="EBA8" s="21"/>
      <c r="EBB8" s="21"/>
      <c r="EBC8" s="21"/>
      <c r="EBD8" s="21"/>
      <c r="EBE8" s="21"/>
      <c r="EBF8" s="21"/>
      <c r="EBG8" s="21"/>
      <c r="EBH8" s="21"/>
      <c r="EBI8" s="21"/>
      <c r="EBJ8" s="21"/>
      <c r="EBK8" s="21"/>
      <c r="EBL8" s="21"/>
      <c r="EBM8" s="21"/>
      <c r="EBN8" s="21"/>
      <c r="EBO8" s="21"/>
      <c r="EBP8" s="21"/>
      <c r="EBQ8" s="21"/>
      <c r="EBR8" s="21"/>
      <c r="EBS8" s="21"/>
      <c r="EBT8" s="21"/>
      <c r="EBU8" s="21"/>
      <c r="EBV8" s="21"/>
      <c r="EBW8" s="21"/>
      <c r="EBX8" s="21"/>
      <c r="EBY8" s="21"/>
      <c r="EBZ8" s="21"/>
      <c r="ECA8" s="21"/>
      <c r="ECB8" s="21"/>
      <c r="ECC8" s="21"/>
      <c r="ECD8" s="21"/>
      <c r="ECE8" s="21"/>
      <c r="ECF8" s="21"/>
      <c r="ECG8" s="21"/>
      <c r="ECH8" s="21"/>
      <c r="ECI8" s="21"/>
      <c r="ECJ8" s="21"/>
      <c r="ECK8" s="21"/>
      <c r="ECL8" s="21"/>
      <c r="ECM8" s="21"/>
      <c r="ECN8" s="21"/>
      <c r="ECO8" s="21"/>
      <c r="ECP8" s="21"/>
      <c r="ECQ8" s="21"/>
      <c r="ECR8" s="21"/>
      <c r="ECS8" s="21"/>
      <c r="ECT8" s="21"/>
      <c r="ECU8" s="21"/>
      <c r="ECV8" s="21"/>
      <c r="ECW8" s="21"/>
      <c r="ECX8" s="21"/>
      <c r="ECY8" s="21"/>
      <c r="ECZ8" s="21"/>
      <c r="EDA8" s="21"/>
      <c r="EDB8" s="21"/>
      <c r="EDC8" s="21"/>
      <c r="EDD8" s="21"/>
      <c r="EDE8" s="21"/>
      <c r="EDF8" s="21"/>
      <c r="EDG8" s="21"/>
      <c r="EDH8" s="21"/>
      <c r="EDI8" s="21"/>
      <c r="EDJ8" s="21"/>
      <c r="EDK8" s="21"/>
      <c r="EDL8" s="21"/>
      <c r="EDM8" s="21"/>
      <c r="EDN8" s="21"/>
      <c r="EDO8" s="21"/>
      <c r="EDP8" s="21"/>
      <c r="EDQ8" s="21"/>
      <c r="EDR8" s="21"/>
      <c r="EDS8" s="21"/>
      <c r="EDT8" s="21"/>
      <c r="EDU8" s="21"/>
      <c r="EDV8" s="21"/>
      <c r="EDW8" s="21"/>
      <c r="EDX8" s="21"/>
      <c r="EDY8" s="21"/>
      <c r="EDZ8" s="21"/>
      <c r="EEA8" s="21"/>
      <c r="EEB8" s="21"/>
      <c r="EEC8" s="21"/>
      <c r="EED8" s="21"/>
      <c r="EEE8" s="21"/>
      <c r="EEF8" s="21"/>
      <c r="EEG8" s="21"/>
      <c r="EEH8" s="21"/>
      <c r="EEI8" s="21"/>
      <c r="EEJ8" s="21"/>
      <c r="EEK8" s="21"/>
      <c r="EEL8" s="21"/>
      <c r="EEM8" s="21"/>
      <c r="EEN8" s="21"/>
      <c r="EEO8" s="21"/>
      <c r="EEP8" s="21"/>
      <c r="EEQ8" s="21"/>
      <c r="EER8" s="21"/>
      <c r="EES8" s="21"/>
      <c r="EET8" s="21"/>
      <c r="EEU8" s="21"/>
      <c r="EEV8" s="21"/>
      <c r="EEW8" s="21"/>
      <c r="EEX8" s="21"/>
      <c r="EEY8" s="21"/>
      <c r="EEZ8" s="21"/>
      <c r="EFA8" s="21"/>
      <c r="EFB8" s="21"/>
      <c r="EFC8" s="21"/>
      <c r="EFD8" s="21"/>
      <c r="EFE8" s="21"/>
      <c r="EFF8" s="21"/>
      <c r="EFG8" s="21"/>
      <c r="EFH8" s="21"/>
      <c r="EFI8" s="21"/>
      <c r="EFJ8" s="21"/>
      <c r="EFK8" s="21"/>
      <c r="EFL8" s="21"/>
      <c r="EFM8" s="21"/>
      <c r="EFN8" s="21"/>
      <c r="EFO8" s="21"/>
      <c r="EFP8" s="21"/>
      <c r="EFQ8" s="21"/>
      <c r="EFR8" s="21"/>
      <c r="EFS8" s="21"/>
      <c r="EFT8" s="21"/>
      <c r="EFU8" s="21"/>
      <c r="EFV8" s="21"/>
      <c r="EFW8" s="21"/>
      <c r="EFX8" s="21"/>
      <c r="EFY8" s="21"/>
      <c r="EFZ8" s="21"/>
      <c r="EGA8" s="21"/>
      <c r="EGB8" s="21"/>
      <c r="EGC8" s="21"/>
      <c r="EGD8" s="21"/>
      <c r="EGE8" s="21"/>
      <c r="EGF8" s="21"/>
      <c r="EGG8" s="21"/>
      <c r="EGH8" s="21"/>
      <c r="EGI8" s="21"/>
      <c r="EGJ8" s="21"/>
      <c r="EGK8" s="21"/>
      <c r="EGL8" s="21"/>
      <c r="EGM8" s="21"/>
      <c r="EGN8" s="21"/>
      <c r="EGO8" s="21"/>
      <c r="EGP8" s="21"/>
      <c r="EGQ8" s="21"/>
      <c r="EGR8" s="21"/>
      <c r="EGS8" s="21"/>
      <c r="EGT8" s="21"/>
      <c r="EGU8" s="21"/>
      <c r="EGV8" s="21"/>
      <c r="EGW8" s="21"/>
      <c r="EGX8" s="21"/>
      <c r="EGY8" s="21"/>
      <c r="EGZ8" s="21"/>
      <c r="EHA8" s="21"/>
      <c r="EHB8" s="21"/>
      <c r="EHC8" s="21"/>
      <c r="EHD8" s="21"/>
      <c r="EHE8" s="21"/>
      <c r="EHF8" s="21"/>
      <c r="EHG8" s="21"/>
      <c r="EHH8" s="21"/>
      <c r="EHI8" s="21"/>
      <c r="EHJ8" s="21"/>
      <c r="EHK8" s="21"/>
      <c r="EHL8" s="21"/>
      <c r="EHM8" s="21"/>
      <c r="EHN8" s="21"/>
      <c r="EHO8" s="21"/>
      <c r="EHP8" s="21"/>
      <c r="EHQ8" s="21"/>
      <c r="EHR8" s="21"/>
      <c r="EHS8" s="21"/>
      <c r="EHT8" s="21"/>
      <c r="EHU8" s="21"/>
      <c r="EHV8" s="21"/>
      <c r="EHW8" s="21"/>
      <c r="EHX8" s="21"/>
      <c r="EHY8" s="21"/>
      <c r="EHZ8" s="21"/>
      <c r="EIA8" s="21"/>
      <c r="EIB8" s="21"/>
      <c r="EIC8" s="21"/>
      <c r="EID8" s="21"/>
      <c r="EIE8" s="21"/>
      <c r="EIF8" s="21"/>
      <c r="EIG8" s="21"/>
      <c r="EIH8" s="21"/>
      <c r="EII8" s="21"/>
      <c r="EIJ8" s="21"/>
      <c r="EIK8" s="21"/>
      <c r="EIL8" s="21"/>
      <c r="EIM8" s="21"/>
      <c r="EIN8" s="21"/>
      <c r="EIO8" s="21"/>
      <c r="EIP8" s="21"/>
      <c r="EIQ8" s="21"/>
      <c r="EIR8" s="21"/>
      <c r="EIS8" s="21"/>
      <c r="EIT8" s="21"/>
      <c r="EIU8" s="21"/>
      <c r="EIV8" s="21"/>
      <c r="EIW8" s="21"/>
      <c r="EIX8" s="21"/>
      <c r="EIY8" s="21"/>
      <c r="EIZ8" s="21"/>
      <c r="EJA8" s="21"/>
      <c r="EJB8" s="21"/>
      <c r="EJC8" s="21"/>
      <c r="EJD8" s="21"/>
      <c r="EJE8" s="21"/>
      <c r="EJF8" s="21"/>
      <c r="EJG8" s="21"/>
      <c r="EJH8" s="21"/>
      <c r="EJI8" s="21"/>
      <c r="EJJ8" s="21"/>
      <c r="EJK8" s="21"/>
      <c r="EJL8" s="21"/>
      <c r="EJM8" s="21"/>
      <c r="EJN8" s="21"/>
      <c r="EJO8" s="21"/>
      <c r="EJP8" s="21"/>
      <c r="EJQ8" s="21"/>
      <c r="EJR8" s="21"/>
      <c r="EJS8" s="21"/>
      <c r="EJT8" s="21"/>
      <c r="EJU8" s="21"/>
      <c r="EJV8" s="21"/>
      <c r="EJW8" s="21"/>
      <c r="EJX8" s="21"/>
      <c r="EJY8" s="21"/>
      <c r="EJZ8" s="21"/>
      <c r="EKA8" s="21"/>
      <c r="EKB8" s="21"/>
      <c r="EKC8" s="21"/>
      <c r="EKD8" s="21"/>
      <c r="EKE8" s="21"/>
      <c r="EKF8" s="21"/>
      <c r="EKG8" s="21"/>
      <c r="EKH8" s="21"/>
      <c r="EKI8" s="21"/>
      <c r="EKJ8" s="21"/>
      <c r="EKK8" s="21"/>
      <c r="EKL8" s="21"/>
      <c r="EKM8" s="21"/>
      <c r="EKN8" s="21"/>
      <c r="EKO8" s="21"/>
      <c r="EKP8" s="21"/>
      <c r="EKQ8" s="21"/>
      <c r="EKR8" s="21"/>
      <c r="EKS8" s="21"/>
      <c r="EKT8" s="21"/>
      <c r="EKU8" s="21"/>
      <c r="EKV8" s="21"/>
      <c r="EKW8" s="21"/>
      <c r="EKX8" s="21"/>
      <c r="EKY8" s="21"/>
      <c r="EKZ8" s="21"/>
      <c r="ELA8" s="21"/>
      <c r="ELB8" s="21"/>
      <c r="ELC8" s="21"/>
      <c r="ELD8" s="21"/>
      <c r="ELE8" s="21"/>
      <c r="ELF8" s="21"/>
      <c r="ELG8" s="21"/>
      <c r="ELH8" s="21"/>
      <c r="ELI8" s="21"/>
      <c r="ELJ8" s="21"/>
      <c r="ELK8" s="21"/>
      <c r="ELL8" s="21"/>
      <c r="ELM8" s="21"/>
      <c r="ELN8" s="21"/>
      <c r="ELO8" s="21"/>
      <c r="ELP8" s="21"/>
      <c r="ELQ8" s="21"/>
      <c r="ELR8" s="21"/>
      <c r="ELS8" s="21"/>
      <c r="ELT8" s="21"/>
      <c r="ELU8" s="21"/>
      <c r="ELV8" s="21"/>
      <c r="ELW8" s="21"/>
      <c r="ELX8" s="21"/>
      <c r="ELY8" s="21"/>
      <c r="ELZ8" s="21"/>
      <c r="EMA8" s="21"/>
      <c r="EMB8" s="21"/>
      <c r="EMC8" s="21"/>
      <c r="EMD8" s="21"/>
      <c r="EME8" s="21"/>
      <c r="EMF8" s="21"/>
      <c r="EMG8" s="21"/>
      <c r="EMH8" s="21"/>
      <c r="EMI8" s="21"/>
      <c r="EMJ8" s="21"/>
      <c r="EMK8" s="21"/>
      <c r="EML8" s="21"/>
      <c r="EMM8" s="21"/>
      <c r="EMN8" s="21"/>
      <c r="EMO8" s="21"/>
      <c r="EMP8" s="21"/>
      <c r="EMQ8" s="21"/>
      <c r="EMR8" s="21"/>
      <c r="EMS8" s="21"/>
      <c r="EMT8" s="21"/>
      <c r="EMU8" s="21"/>
      <c r="EMV8" s="21"/>
      <c r="EMW8" s="21"/>
      <c r="EMX8" s="21"/>
      <c r="EMY8" s="21"/>
      <c r="EMZ8" s="21"/>
      <c r="ENA8" s="21"/>
      <c r="ENB8" s="21"/>
      <c r="ENC8" s="21"/>
      <c r="END8" s="21"/>
      <c r="ENE8" s="21"/>
      <c r="ENF8" s="21"/>
      <c r="ENG8" s="21"/>
      <c r="ENH8" s="21"/>
      <c r="ENI8" s="21"/>
      <c r="ENJ8" s="21"/>
      <c r="ENK8" s="21"/>
      <c r="ENL8" s="21"/>
      <c r="ENM8" s="21"/>
      <c r="ENN8" s="21"/>
      <c r="ENO8" s="21"/>
      <c r="ENP8" s="21"/>
      <c r="ENQ8" s="21"/>
      <c r="ENR8" s="21"/>
      <c r="ENS8" s="21"/>
      <c r="ENT8" s="21"/>
      <c r="ENU8" s="21"/>
      <c r="ENV8" s="21"/>
      <c r="ENW8" s="21"/>
      <c r="ENX8" s="21"/>
      <c r="ENY8" s="21"/>
      <c r="ENZ8" s="21"/>
      <c r="EOA8" s="21"/>
      <c r="EOB8" s="21"/>
      <c r="EOC8" s="21"/>
      <c r="EOD8" s="21"/>
      <c r="EOE8" s="21"/>
      <c r="EOF8" s="21"/>
      <c r="EOG8" s="21"/>
      <c r="EOH8" s="21"/>
      <c r="EOI8" s="21"/>
      <c r="EOJ8" s="21"/>
      <c r="EOK8" s="21"/>
      <c r="EOL8" s="21"/>
      <c r="EOM8" s="21"/>
      <c r="EON8" s="21"/>
      <c r="EOO8" s="21"/>
      <c r="EOP8" s="21"/>
      <c r="EOQ8" s="21"/>
      <c r="EOR8" s="21"/>
      <c r="EOS8" s="21"/>
      <c r="EOT8" s="21"/>
      <c r="EOU8" s="21"/>
      <c r="EOV8" s="21"/>
      <c r="EOW8" s="21"/>
      <c r="EOX8" s="21"/>
      <c r="EOY8" s="21"/>
      <c r="EOZ8" s="21"/>
      <c r="EPA8" s="21"/>
      <c r="EPB8" s="21"/>
      <c r="EPC8" s="21"/>
      <c r="EPD8" s="21"/>
      <c r="EPE8" s="21"/>
      <c r="EPF8" s="21"/>
      <c r="EPG8" s="21"/>
      <c r="EPH8" s="21"/>
      <c r="EPI8" s="21"/>
      <c r="EPJ8" s="21"/>
      <c r="EPK8" s="21"/>
      <c r="EPL8" s="21"/>
      <c r="EPM8" s="21"/>
      <c r="EPN8" s="21"/>
      <c r="EPO8" s="21"/>
      <c r="EPP8" s="21"/>
      <c r="EPQ8" s="21"/>
      <c r="EPR8" s="21"/>
      <c r="EPS8" s="21"/>
      <c r="EPT8" s="21"/>
      <c r="EPU8" s="21"/>
      <c r="EPV8" s="21"/>
      <c r="EPW8" s="21"/>
      <c r="EPX8" s="21"/>
      <c r="EPY8" s="21"/>
      <c r="EPZ8" s="21"/>
      <c r="EQA8" s="21"/>
      <c r="EQB8" s="21"/>
      <c r="EQC8" s="21"/>
      <c r="EQD8" s="21"/>
      <c r="EQE8" s="21"/>
      <c r="EQF8" s="21"/>
      <c r="EQG8" s="21"/>
      <c r="EQH8" s="21"/>
      <c r="EQI8" s="21"/>
      <c r="EQJ8" s="21"/>
      <c r="EQK8" s="21"/>
      <c r="EQL8" s="21"/>
      <c r="EQM8" s="21"/>
      <c r="EQN8" s="21"/>
      <c r="EQO8" s="21"/>
      <c r="EQP8" s="21"/>
      <c r="EQQ8" s="21"/>
      <c r="EQR8" s="21"/>
      <c r="EQS8" s="21"/>
      <c r="EQT8" s="21"/>
      <c r="EQU8" s="21"/>
      <c r="EQV8" s="21"/>
      <c r="EQW8" s="21"/>
      <c r="EQX8" s="21"/>
      <c r="EQY8" s="21"/>
      <c r="EQZ8" s="21"/>
      <c r="ERA8" s="21"/>
      <c r="ERB8" s="21"/>
      <c r="ERC8" s="21"/>
      <c r="ERD8" s="21"/>
      <c r="ERE8" s="21"/>
      <c r="ERF8" s="21"/>
      <c r="ERG8" s="21"/>
      <c r="ERH8" s="21"/>
      <c r="ERI8" s="21"/>
      <c r="ERJ8" s="21"/>
      <c r="ERK8" s="21"/>
      <c r="ERL8" s="21"/>
      <c r="ERM8" s="21"/>
      <c r="ERN8" s="21"/>
      <c r="ERO8" s="21"/>
      <c r="ERP8" s="21"/>
      <c r="ERQ8" s="21"/>
      <c r="ERR8" s="21"/>
      <c r="ERS8" s="21"/>
      <c r="ERT8" s="21"/>
      <c r="ERU8" s="21"/>
      <c r="ERV8" s="21"/>
      <c r="ERW8" s="21"/>
      <c r="ERX8" s="21"/>
      <c r="ERY8" s="21"/>
      <c r="ERZ8" s="21"/>
      <c r="ESA8" s="21"/>
      <c r="ESB8" s="21"/>
      <c r="ESC8" s="21"/>
      <c r="ESD8" s="21"/>
      <c r="ESE8" s="21"/>
      <c r="ESF8" s="21"/>
      <c r="ESG8" s="21"/>
      <c r="ESH8" s="21"/>
      <c r="ESI8" s="21"/>
      <c r="ESJ8" s="21"/>
      <c r="ESK8" s="21"/>
      <c r="ESL8" s="21"/>
      <c r="ESM8" s="21"/>
      <c r="ESN8" s="21"/>
      <c r="ESO8" s="21"/>
      <c r="ESP8" s="21"/>
      <c r="ESQ8" s="21"/>
      <c r="ESR8" s="21"/>
      <c r="ESS8" s="21"/>
      <c r="EST8" s="21"/>
      <c r="ESU8" s="21"/>
      <c r="ESV8" s="21"/>
      <c r="ESW8" s="21"/>
      <c r="ESX8" s="21"/>
      <c r="ESY8" s="21"/>
      <c r="ESZ8" s="21"/>
      <c r="ETA8" s="21"/>
      <c r="ETB8" s="21"/>
      <c r="ETC8" s="21"/>
      <c r="ETD8" s="21"/>
      <c r="ETE8" s="21"/>
      <c r="ETF8" s="21"/>
      <c r="ETG8" s="21"/>
      <c r="ETH8" s="21"/>
      <c r="ETI8" s="21"/>
      <c r="ETJ8" s="21"/>
      <c r="ETK8" s="21"/>
      <c r="ETL8" s="21"/>
      <c r="ETM8" s="21"/>
      <c r="ETN8" s="21"/>
      <c r="ETO8" s="21"/>
      <c r="ETP8" s="21"/>
      <c r="ETQ8" s="21"/>
      <c r="ETR8" s="21"/>
      <c r="ETS8" s="21"/>
      <c r="ETT8" s="21"/>
      <c r="ETU8" s="21"/>
      <c r="ETV8" s="21"/>
      <c r="ETW8" s="21"/>
      <c r="ETX8" s="21"/>
      <c r="ETY8" s="21"/>
      <c r="ETZ8" s="21"/>
      <c r="EUA8" s="21"/>
      <c r="EUB8" s="21"/>
      <c r="EUC8" s="21"/>
      <c r="EUD8" s="21"/>
      <c r="EUE8" s="21"/>
      <c r="EUF8" s="21"/>
      <c r="EUG8" s="21"/>
      <c r="EUH8" s="21"/>
      <c r="EUI8" s="21"/>
      <c r="EUJ8" s="21"/>
      <c r="EUK8" s="21"/>
      <c r="EUL8" s="21"/>
      <c r="EUM8" s="21"/>
      <c r="EUN8" s="21"/>
      <c r="EUO8" s="21"/>
      <c r="EUP8" s="21"/>
      <c r="EUQ8" s="21"/>
      <c r="EUR8" s="21"/>
      <c r="EUS8" s="21"/>
      <c r="EUT8" s="21"/>
      <c r="EUU8" s="21"/>
      <c r="EUV8" s="21"/>
      <c r="EUW8" s="21"/>
      <c r="EUX8" s="21"/>
      <c r="EUY8" s="21"/>
      <c r="EUZ8" s="21"/>
      <c r="EVA8" s="21"/>
      <c r="EVB8" s="21"/>
      <c r="EVC8" s="21"/>
      <c r="EVD8" s="21"/>
      <c r="EVE8" s="21"/>
      <c r="EVF8" s="21"/>
      <c r="EVG8" s="21"/>
      <c r="EVH8" s="21"/>
      <c r="EVI8" s="21"/>
      <c r="EVJ8" s="21"/>
      <c r="EVK8" s="21"/>
      <c r="EVL8" s="21"/>
      <c r="EVM8" s="21"/>
      <c r="EVN8" s="21"/>
      <c r="EVO8" s="21"/>
      <c r="EVP8" s="21"/>
      <c r="EVQ8" s="21"/>
      <c r="EVR8" s="21"/>
      <c r="EVS8" s="21"/>
      <c r="EVT8" s="21"/>
      <c r="EVU8" s="21"/>
      <c r="EVV8" s="21"/>
      <c r="EVW8" s="21"/>
      <c r="EVX8" s="21"/>
      <c r="EVY8" s="21"/>
      <c r="EVZ8" s="21"/>
      <c r="EWA8" s="21"/>
      <c r="EWB8" s="21"/>
      <c r="EWC8" s="21"/>
      <c r="EWD8" s="21"/>
      <c r="EWE8" s="21"/>
      <c r="EWF8" s="21"/>
      <c r="EWG8" s="21"/>
      <c r="EWH8" s="21"/>
      <c r="EWI8" s="21"/>
      <c r="EWJ8" s="21"/>
      <c r="EWK8" s="21"/>
      <c r="EWL8" s="21"/>
      <c r="EWM8" s="21"/>
      <c r="EWN8" s="21"/>
      <c r="EWO8" s="21"/>
      <c r="EWP8" s="21"/>
      <c r="EWQ8" s="21"/>
      <c r="EWR8" s="21"/>
      <c r="EWS8" s="21"/>
      <c r="EWT8" s="21"/>
      <c r="EWU8" s="21"/>
      <c r="EWV8" s="21"/>
      <c r="EWW8" s="21"/>
      <c r="EWX8" s="21"/>
      <c r="EWY8" s="21"/>
      <c r="EWZ8" s="21"/>
      <c r="EXA8" s="21"/>
      <c r="EXB8" s="21"/>
      <c r="EXC8" s="21"/>
      <c r="EXD8" s="21"/>
      <c r="EXE8" s="21"/>
      <c r="EXF8" s="21"/>
      <c r="EXG8" s="21"/>
      <c r="EXH8" s="21"/>
      <c r="EXI8" s="21"/>
      <c r="EXJ8" s="21"/>
      <c r="EXK8" s="21"/>
      <c r="EXL8" s="21"/>
      <c r="EXM8" s="21"/>
      <c r="EXN8" s="21"/>
      <c r="EXO8" s="21"/>
      <c r="EXP8" s="21"/>
      <c r="EXQ8" s="21"/>
      <c r="EXR8" s="21"/>
      <c r="EXS8" s="21"/>
      <c r="EXT8" s="21"/>
      <c r="EXU8" s="21"/>
      <c r="EXV8" s="21"/>
      <c r="EXW8" s="21"/>
      <c r="EXX8" s="21"/>
      <c r="EXY8" s="21"/>
      <c r="EXZ8" s="21"/>
      <c r="EYA8" s="21"/>
      <c r="EYB8" s="21"/>
      <c r="EYC8" s="21"/>
      <c r="EYD8" s="21"/>
      <c r="EYE8" s="21"/>
      <c r="EYF8" s="21"/>
      <c r="EYG8" s="21"/>
      <c r="EYH8" s="21"/>
      <c r="EYI8" s="21"/>
      <c r="EYJ8" s="21"/>
      <c r="EYK8" s="21"/>
      <c r="EYL8" s="21"/>
      <c r="EYM8" s="21"/>
      <c r="EYN8" s="21"/>
      <c r="EYO8" s="21"/>
      <c r="EYP8" s="21"/>
      <c r="EYQ8" s="21"/>
      <c r="EYR8" s="21"/>
      <c r="EYS8" s="21"/>
      <c r="EYT8" s="21"/>
      <c r="EYU8" s="21"/>
      <c r="EYV8" s="21"/>
      <c r="EYW8" s="21"/>
      <c r="EYX8" s="21"/>
      <c r="EYY8" s="21"/>
      <c r="EYZ8" s="21"/>
      <c r="EZA8" s="21"/>
      <c r="EZB8" s="21"/>
      <c r="EZC8" s="21"/>
      <c r="EZD8" s="21"/>
      <c r="EZE8" s="21"/>
      <c r="EZF8" s="21"/>
      <c r="EZG8" s="21"/>
      <c r="EZH8" s="21"/>
      <c r="EZI8" s="21"/>
      <c r="EZJ8" s="21"/>
      <c r="EZK8" s="21"/>
      <c r="EZL8" s="21"/>
      <c r="EZM8" s="21"/>
      <c r="EZN8" s="21"/>
      <c r="EZO8" s="21"/>
      <c r="EZP8" s="21"/>
      <c r="EZQ8" s="21"/>
      <c r="EZR8" s="21"/>
      <c r="EZS8" s="21"/>
      <c r="EZT8" s="21"/>
      <c r="EZU8" s="21"/>
      <c r="EZV8" s="21"/>
      <c r="EZW8" s="21"/>
      <c r="EZX8" s="21"/>
      <c r="EZY8" s="21"/>
      <c r="EZZ8" s="21"/>
      <c r="FAA8" s="21"/>
      <c r="FAB8" s="21"/>
      <c r="FAC8" s="21"/>
      <c r="FAD8" s="21"/>
      <c r="FAE8" s="21"/>
      <c r="FAF8" s="21"/>
      <c r="FAG8" s="21"/>
      <c r="FAH8" s="21"/>
      <c r="FAI8" s="21"/>
      <c r="FAJ8" s="21"/>
      <c r="FAK8" s="21"/>
      <c r="FAL8" s="21"/>
      <c r="FAM8" s="21"/>
      <c r="FAN8" s="21"/>
      <c r="FAO8" s="21"/>
      <c r="FAP8" s="21"/>
      <c r="FAQ8" s="21"/>
      <c r="FAR8" s="21"/>
      <c r="FAS8" s="21"/>
      <c r="FAT8" s="21"/>
      <c r="FAU8" s="21"/>
      <c r="FAV8" s="21"/>
      <c r="FAW8" s="21"/>
      <c r="FAX8" s="21"/>
      <c r="FAY8" s="21"/>
      <c r="FAZ8" s="21"/>
      <c r="FBA8" s="21"/>
      <c r="FBB8" s="21"/>
      <c r="FBC8" s="21"/>
      <c r="FBD8" s="21"/>
      <c r="FBE8" s="21"/>
      <c r="FBF8" s="21"/>
      <c r="FBG8" s="21"/>
      <c r="FBH8" s="21"/>
      <c r="FBI8" s="21"/>
      <c r="FBJ8" s="21"/>
      <c r="FBK8" s="21"/>
      <c r="FBL8" s="21"/>
      <c r="FBM8" s="21"/>
      <c r="FBN8" s="21"/>
      <c r="FBO8" s="21"/>
      <c r="FBP8" s="21"/>
      <c r="FBQ8" s="21"/>
      <c r="FBR8" s="21"/>
      <c r="FBS8" s="21"/>
      <c r="FBT8" s="21"/>
      <c r="FBU8" s="21"/>
      <c r="FBV8" s="21"/>
      <c r="FBW8" s="21"/>
      <c r="FBX8" s="21"/>
      <c r="FBY8" s="21"/>
      <c r="FBZ8" s="21"/>
      <c r="FCA8" s="21"/>
      <c r="FCB8" s="21"/>
      <c r="FCC8" s="21"/>
      <c r="FCD8" s="21"/>
      <c r="FCE8" s="21"/>
      <c r="FCF8" s="21"/>
      <c r="FCG8" s="21"/>
      <c r="FCH8" s="21"/>
      <c r="FCI8" s="21"/>
      <c r="FCJ8" s="21"/>
      <c r="FCK8" s="21"/>
      <c r="FCL8" s="21"/>
      <c r="FCM8" s="21"/>
      <c r="FCN8" s="21"/>
      <c r="FCO8" s="21"/>
      <c r="FCP8" s="21"/>
      <c r="FCQ8" s="21"/>
      <c r="FCR8" s="21"/>
      <c r="FCS8" s="21"/>
      <c r="FCT8" s="21"/>
      <c r="FCU8" s="21"/>
      <c r="FCV8" s="21"/>
      <c r="FCW8" s="21"/>
      <c r="FCX8" s="21"/>
      <c r="FCY8" s="21"/>
      <c r="FCZ8" s="21"/>
      <c r="FDA8" s="21"/>
      <c r="FDB8" s="21"/>
      <c r="FDC8" s="21"/>
      <c r="FDD8" s="21"/>
      <c r="FDE8" s="21"/>
      <c r="FDF8" s="21"/>
      <c r="FDG8" s="21"/>
      <c r="FDH8" s="21"/>
      <c r="FDI8" s="21"/>
      <c r="FDJ8" s="21"/>
      <c r="FDK8" s="21"/>
      <c r="FDL8" s="21"/>
      <c r="FDM8" s="21"/>
      <c r="FDN8" s="21"/>
      <c r="FDO8" s="21"/>
      <c r="FDP8" s="21"/>
      <c r="FDQ8" s="21"/>
      <c r="FDR8" s="21"/>
      <c r="FDS8" s="21"/>
      <c r="FDT8" s="21"/>
      <c r="FDU8" s="21"/>
      <c r="FDV8" s="21"/>
      <c r="FDW8" s="21"/>
      <c r="FDX8" s="21"/>
      <c r="FDY8" s="21"/>
      <c r="FDZ8" s="21"/>
      <c r="FEA8" s="21"/>
      <c r="FEB8" s="21"/>
      <c r="FEC8" s="21"/>
      <c r="FED8" s="21"/>
      <c r="FEE8" s="21"/>
      <c r="FEF8" s="21"/>
      <c r="FEG8" s="21"/>
      <c r="FEH8" s="21"/>
      <c r="FEI8" s="21"/>
      <c r="FEJ8" s="21"/>
      <c r="FEK8" s="21"/>
      <c r="FEL8" s="21"/>
      <c r="FEM8" s="21"/>
      <c r="FEN8" s="21"/>
      <c r="FEO8" s="21"/>
      <c r="FEP8" s="21"/>
      <c r="FEQ8" s="21"/>
      <c r="FER8" s="21"/>
      <c r="FES8" s="21"/>
      <c r="FET8" s="21"/>
      <c r="FEU8" s="21"/>
      <c r="FEV8" s="21"/>
      <c r="FEW8" s="21"/>
      <c r="FEX8" s="21"/>
      <c r="FEY8" s="21"/>
      <c r="FEZ8" s="21"/>
      <c r="FFA8" s="21"/>
      <c r="FFB8" s="21"/>
      <c r="FFC8" s="21"/>
      <c r="FFD8" s="21"/>
      <c r="FFE8" s="21"/>
      <c r="FFF8" s="21"/>
      <c r="FFG8" s="21"/>
      <c r="FFH8" s="21"/>
      <c r="FFI8" s="21"/>
      <c r="FFJ8" s="21"/>
      <c r="FFK8" s="21"/>
      <c r="FFL8" s="21"/>
      <c r="FFM8" s="21"/>
      <c r="FFN8" s="21"/>
      <c r="FFO8" s="21"/>
      <c r="FFP8" s="21"/>
      <c r="FFQ8" s="21"/>
      <c r="FFR8" s="21"/>
      <c r="FFS8" s="21"/>
      <c r="FFT8" s="21"/>
      <c r="FFU8" s="21"/>
      <c r="FFV8" s="21"/>
      <c r="FFW8" s="21"/>
      <c r="FFX8" s="21"/>
      <c r="FFY8" s="21"/>
      <c r="FFZ8" s="21"/>
      <c r="FGA8" s="21"/>
      <c r="FGB8" s="21"/>
      <c r="FGC8" s="21"/>
      <c r="FGD8" s="21"/>
      <c r="FGE8" s="21"/>
      <c r="FGF8" s="21"/>
      <c r="FGG8" s="21"/>
      <c r="FGH8" s="21"/>
      <c r="FGI8" s="21"/>
      <c r="FGJ8" s="21"/>
      <c r="FGK8" s="21"/>
      <c r="FGL8" s="21"/>
      <c r="FGM8" s="21"/>
      <c r="FGN8" s="21"/>
      <c r="FGO8" s="21"/>
      <c r="FGP8" s="21"/>
      <c r="FGQ8" s="21"/>
      <c r="FGR8" s="21"/>
      <c r="FGS8" s="21"/>
      <c r="FGT8" s="21"/>
      <c r="FGU8" s="21"/>
      <c r="FGV8" s="21"/>
      <c r="FGW8" s="21"/>
      <c r="FGX8" s="21"/>
      <c r="FGY8" s="21"/>
      <c r="FGZ8" s="21"/>
      <c r="FHA8" s="21"/>
      <c r="FHB8" s="21"/>
      <c r="FHC8" s="21"/>
      <c r="FHD8" s="21"/>
      <c r="FHE8" s="21"/>
      <c r="FHF8" s="21"/>
      <c r="FHG8" s="21"/>
      <c r="FHH8" s="21"/>
      <c r="FHI8" s="21"/>
      <c r="FHJ8" s="21"/>
      <c r="FHK8" s="21"/>
      <c r="FHL8" s="21"/>
      <c r="FHM8" s="21"/>
      <c r="FHN8" s="21"/>
      <c r="FHO8" s="21"/>
      <c r="FHP8" s="21"/>
      <c r="FHQ8" s="21"/>
      <c r="FHR8" s="21"/>
      <c r="FHS8" s="21"/>
      <c r="FHT8" s="21"/>
      <c r="FHU8" s="21"/>
      <c r="FHV8" s="21"/>
      <c r="FHW8" s="21"/>
      <c r="FHX8" s="21"/>
      <c r="FHY8" s="21"/>
      <c r="FHZ8" s="21"/>
      <c r="FIA8" s="21"/>
      <c r="FIB8" s="21"/>
      <c r="FIC8" s="21"/>
      <c r="FID8" s="21"/>
      <c r="FIE8" s="21"/>
      <c r="FIF8" s="21"/>
      <c r="FIG8" s="21"/>
      <c r="FIH8" s="21"/>
      <c r="FII8" s="21"/>
      <c r="FIJ8" s="21"/>
      <c r="FIK8" s="21"/>
      <c r="FIL8" s="21"/>
      <c r="FIM8" s="21"/>
      <c r="FIN8" s="21"/>
      <c r="FIO8" s="21"/>
      <c r="FIP8" s="21"/>
      <c r="FIQ8" s="21"/>
      <c r="FIR8" s="21"/>
      <c r="FIS8" s="21"/>
      <c r="FIT8" s="21"/>
      <c r="FIU8" s="21"/>
      <c r="FIV8" s="21"/>
      <c r="FIW8" s="21"/>
      <c r="FIX8" s="21"/>
      <c r="FIY8" s="21"/>
      <c r="FIZ8" s="21"/>
      <c r="FJA8" s="21"/>
      <c r="FJB8" s="21"/>
      <c r="FJC8" s="21"/>
      <c r="FJD8" s="21"/>
      <c r="FJE8" s="21"/>
      <c r="FJF8" s="21"/>
      <c r="FJG8" s="21"/>
      <c r="FJH8" s="21"/>
      <c r="FJI8" s="21"/>
      <c r="FJJ8" s="21"/>
      <c r="FJK8" s="21"/>
      <c r="FJL8" s="21"/>
      <c r="FJM8" s="21"/>
      <c r="FJN8" s="21"/>
      <c r="FJO8" s="21"/>
      <c r="FJP8" s="21"/>
      <c r="FJQ8" s="21"/>
      <c r="FJR8" s="21"/>
      <c r="FJS8" s="21"/>
      <c r="FJT8" s="21"/>
      <c r="FJU8" s="21"/>
      <c r="FJV8" s="21"/>
      <c r="FJW8" s="21"/>
      <c r="FJX8" s="21"/>
      <c r="FJY8" s="21"/>
      <c r="FJZ8" s="21"/>
      <c r="FKA8" s="21"/>
      <c r="FKB8" s="21"/>
      <c r="FKC8" s="21"/>
      <c r="FKD8" s="21"/>
      <c r="FKE8" s="21"/>
      <c r="FKF8" s="21"/>
      <c r="FKG8" s="21"/>
      <c r="FKH8" s="21"/>
      <c r="FKI8" s="21"/>
      <c r="FKJ8" s="21"/>
      <c r="FKK8" s="21"/>
      <c r="FKL8" s="21"/>
      <c r="FKM8" s="21"/>
      <c r="FKN8" s="21"/>
      <c r="FKO8" s="21"/>
      <c r="FKP8" s="21"/>
      <c r="FKQ8" s="21"/>
      <c r="FKR8" s="21"/>
      <c r="FKS8" s="21"/>
      <c r="FKT8" s="21"/>
      <c r="FKU8" s="21"/>
      <c r="FKV8" s="21"/>
      <c r="FKW8" s="21"/>
      <c r="FKX8" s="21"/>
      <c r="FKY8" s="21"/>
      <c r="FKZ8" s="21"/>
      <c r="FLA8" s="21"/>
      <c r="FLB8" s="21"/>
      <c r="FLC8" s="21"/>
      <c r="FLD8" s="21"/>
      <c r="FLE8" s="21"/>
      <c r="FLF8" s="21"/>
      <c r="FLG8" s="21"/>
      <c r="FLH8" s="21"/>
      <c r="FLI8" s="21"/>
      <c r="FLJ8" s="21"/>
      <c r="FLK8" s="21"/>
      <c r="FLL8" s="21"/>
      <c r="FLM8" s="21"/>
      <c r="FLN8" s="21"/>
      <c r="FLO8" s="21"/>
      <c r="FLP8" s="21"/>
      <c r="FLQ8" s="21"/>
      <c r="FLR8" s="21"/>
      <c r="FLS8" s="21"/>
      <c r="FLT8" s="21"/>
      <c r="FLU8" s="21"/>
      <c r="FLV8" s="21"/>
      <c r="FLW8" s="21"/>
      <c r="FLX8" s="21"/>
      <c r="FLY8" s="21"/>
      <c r="FLZ8" s="21"/>
      <c r="FMA8" s="21"/>
      <c r="FMB8" s="21"/>
      <c r="FMC8" s="21"/>
      <c r="FMD8" s="21"/>
      <c r="FME8" s="21"/>
      <c r="FMF8" s="21"/>
      <c r="FMG8" s="21"/>
      <c r="FMH8" s="21"/>
      <c r="FMI8" s="21"/>
      <c r="FMJ8" s="21"/>
      <c r="FMK8" s="21"/>
      <c r="FML8" s="21"/>
      <c r="FMM8" s="21"/>
      <c r="FMN8" s="21"/>
      <c r="FMO8" s="21"/>
      <c r="FMP8" s="21"/>
      <c r="FMQ8" s="21"/>
      <c r="FMR8" s="21"/>
      <c r="FMS8" s="21"/>
      <c r="FMT8" s="21"/>
      <c r="FMU8" s="21"/>
      <c r="FMV8" s="21"/>
      <c r="FMW8" s="21"/>
      <c r="FMX8" s="21"/>
      <c r="FMY8" s="21"/>
      <c r="FMZ8" s="21"/>
      <c r="FNA8" s="21"/>
      <c r="FNB8" s="21"/>
      <c r="FNC8" s="21"/>
      <c r="FND8" s="21"/>
      <c r="FNE8" s="21"/>
      <c r="FNF8" s="21"/>
      <c r="FNG8" s="21"/>
      <c r="FNH8" s="21"/>
      <c r="FNI8" s="21"/>
      <c r="FNJ8" s="21"/>
      <c r="FNK8" s="21"/>
      <c r="FNL8" s="21"/>
      <c r="FNM8" s="21"/>
      <c r="FNN8" s="21"/>
      <c r="FNO8" s="21"/>
      <c r="FNP8" s="21"/>
      <c r="FNQ8" s="21"/>
      <c r="FNR8" s="21"/>
      <c r="FNS8" s="21"/>
      <c r="FNT8" s="21"/>
      <c r="FNU8" s="21"/>
      <c r="FNV8" s="21"/>
      <c r="FNW8" s="21"/>
      <c r="FNX8" s="21"/>
      <c r="FNY8" s="21"/>
      <c r="FNZ8" s="21"/>
      <c r="FOA8" s="21"/>
      <c r="FOB8" s="21"/>
      <c r="FOC8" s="21"/>
      <c r="FOD8" s="21"/>
      <c r="FOE8" s="21"/>
      <c r="FOF8" s="21"/>
      <c r="FOG8" s="21"/>
      <c r="FOH8" s="21"/>
      <c r="FOI8" s="21"/>
      <c r="FOJ8" s="21"/>
      <c r="FOK8" s="21"/>
      <c r="FOL8" s="21"/>
      <c r="FOM8" s="21"/>
      <c r="FON8" s="21"/>
      <c r="FOO8" s="21"/>
      <c r="FOP8" s="21"/>
      <c r="FOQ8" s="21"/>
      <c r="FOR8" s="21"/>
      <c r="FOS8" s="21"/>
      <c r="FOT8" s="21"/>
      <c r="FOU8" s="21"/>
      <c r="FOV8" s="21"/>
      <c r="FOW8" s="21"/>
      <c r="FOX8" s="21"/>
      <c r="FOY8" s="21"/>
      <c r="FOZ8" s="21"/>
      <c r="FPA8" s="21"/>
      <c r="FPB8" s="21"/>
      <c r="FPC8" s="21"/>
      <c r="FPD8" s="21"/>
      <c r="FPE8" s="21"/>
      <c r="FPF8" s="21"/>
      <c r="FPG8" s="21"/>
      <c r="FPH8" s="21"/>
      <c r="FPI8" s="21"/>
      <c r="FPJ8" s="21"/>
      <c r="FPK8" s="21"/>
      <c r="FPL8" s="21"/>
      <c r="FPM8" s="21"/>
      <c r="FPN8" s="21"/>
      <c r="FPO8" s="21"/>
      <c r="FPP8" s="21"/>
      <c r="FPQ8" s="21"/>
      <c r="FPR8" s="21"/>
      <c r="FPS8" s="21"/>
      <c r="FPT8" s="21"/>
      <c r="FPU8" s="21"/>
      <c r="FPV8" s="21"/>
      <c r="FPW8" s="21"/>
      <c r="FPX8" s="21"/>
      <c r="FPY8" s="21"/>
      <c r="FPZ8" s="21"/>
      <c r="FQA8" s="21"/>
      <c r="FQB8" s="21"/>
      <c r="FQC8" s="21"/>
      <c r="FQD8" s="21"/>
      <c r="FQE8" s="21"/>
      <c r="FQF8" s="21"/>
      <c r="FQG8" s="21"/>
      <c r="FQH8" s="21"/>
      <c r="FQI8" s="21"/>
      <c r="FQJ8" s="21"/>
      <c r="FQK8" s="21"/>
      <c r="FQL8" s="21"/>
      <c r="FQM8" s="21"/>
      <c r="FQN8" s="21"/>
      <c r="FQO8" s="21"/>
      <c r="FQP8" s="21"/>
      <c r="FQQ8" s="21"/>
      <c r="FQR8" s="21"/>
      <c r="FQS8" s="21"/>
      <c r="FQT8" s="21"/>
      <c r="FQU8" s="21"/>
      <c r="FQV8" s="21"/>
      <c r="FQW8" s="21"/>
      <c r="FQX8" s="21"/>
      <c r="FQY8" s="21"/>
      <c r="FQZ8" s="21"/>
      <c r="FRA8" s="21"/>
      <c r="FRB8" s="21"/>
      <c r="FRC8" s="21"/>
      <c r="FRD8" s="21"/>
      <c r="FRE8" s="21"/>
      <c r="FRF8" s="21"/>
      <c r="FRG8" s="21"/>
      <c r="FRH8" s="21"/>
      <c r="FRI8" s="21"/>
      <c r="FRJ8" s="21"/>
      <c r="FRK8" s="21"/>
      <c r="FRL8" s="21"/>
      <c r="FRM8" s="21"/>
      <c r="FRN8" s="21"/>
      <c r="FRO8" s="21"/>
      <c r="FRP8" s="21"/>
      <c r="FRQ8" s="21"/>
      <c r="FRR8" s="21"/>
      <c r="FRS8" s="21"/>
      <c r="FRT8" s="21"/>
      <c r="FRU8" s="21"/>
      <c r="FRV8" s="21"/>
      <c r="FRW8" s="21"/>
      <c r="FRX8" s="21"/>
      <c r="FRY8" s="21"/>
      <c r="FRZ8" s="21"/>
      <c r="FSA8" s="21"/>
      <c r="FSB8" s="21"/>
      <c r="FSC8" s="21"/>
      <c r="FSD8" s="21"/>
      <c r="FSE8" s="21"/>
      <c r="FSF8" s="21"/>
      <c r="FSG8" s="21"/>
      <c r="FSH8" s="21"/>
      <c r="FSI8" s="21"/>
      <c r="FSJ8" s="21"/>
      <c r="FSK8" s="21"/>
      <c r="FSL8" s="21"/>
      <c r="FSM8" s="21"/>
      <c r="FSN8" s="21"/>
      <c r="FSO8" s="21"/>
      <c r="FSP8" s="21"/>
      <c r="FSQ8" s="21"/>
      <c r="FSR8" s="21"/>
      <c r="FSS8" s="21"/>
      <c r="FST8" s="21"/>
      <c r="FSU8" s="21"/>
      <c r="FSV8" s="21"/>
      <c r="FSW8" s="21"/>
      <c r="FSX8" s="21"/>
      <c r="FSY8" s="21"/>
      <c r="FSZ8" s="21"/>
      <c r="FTA8" s="21"/>
      <c r="FTB8" s="21"/>
      <c r="FTC8" s="21"/>
      <c r="FTD8" s="21"/>
      <c r="FTE8" s="21"/>
      <c r="FTF8" s="21"/>
      <c r="FTG8" s="21"/>
      <c r="FTH8" s="21"/>
      <c r="FTI8" s="21"/>
      <c r="FTJ8" s="21"/>
      <c r="FTK8" s="21"/>
      <c r="FTL8" s="21"/>
      <c r="FTM8" s="21"/>
      <c r="FTN8" s="21"/>
      <c r="FTO8" s="21"/>
      <c r="FTP8" s="21"/>
      <c r="FTQ8" s="21"/>
      <c r="FTR8" s="21"/>
      <c r="FTS8" s="21"/>
      <c r="FTT8" s="21"/>
      <c r="FTU8" s="21"/>
      <c r="FTV8" s="21"/>
      <c r="FTW8" s="21"/>
      <c r="FTX8" s="21"/>
      <c r="FTY8" s="21"/>
      <c r="FTZ8" s="21"/>
      <c r="FUA8" s="21"/>
      <c r="FUB8" s="21"/>
      <c r="FUC8" s="21"/>
      <c r="FUD8" s="21"/>
      <c r="FUE8" s="21"/>
      <c r="FUF8" s="21"/>
      <c r="FUG8" s="21"/>
      <c r="FUH8" s="21"/>
      <c r="FUI8" s="21"/>
      <c r="FUJ8" s="21"/>
      <c r="FUK8" s="21"/>
      <c r="FUL8" s="21"/>
      <c r="FUM8" s="21"/>
      <c r="FUN8" s="21"/>
      <c r="FUO8" s="21"/>
      <c r="FUP8" s="21"/>
      <c r="FUQ8" s="21"/>
      <c r="FUR8" s="21"/>
      <c r="FUS8" s="21"/>
      <c r="FUT8" s="21"/>
      <c r="FUU8" s="21"/>
      <c r="FUV8" s="21"/>
      <c r="FUW8" s="21"/>
      <c r="FUX8" s="21"/>
      <c r="FUY8" s="21"/>
      <c r="FUZ8" s="21"/>
      <c r="FVA8" s="21"/>
      <c r="FVB8" s="21"/>
      <c r="FVC8" s="21"/>
      <c r="FVD8" s="21"/>
      <c r="FVE8" s="21"/>
      <c r="FVF8" s="21"/>
      <c r="FVG8" s="21"/>
      <c r="FVH8" s="21"/>
      <c r="FVI8" s="21"/>
      <c r="FVJ8" s="21"/>
      <c r="FVK8" s="21"/>
      <c r="FVL8" s="21"/>
      <c r="FVM8" s="21"/>
      <c r="FVN8" s="21"/>
      <c r="FVO8" s="21"/>
      <c r="FVP8" s="21"/>
      <c r="FVQ8" s="21"/>
      <c r="FVR8" s="21"/>
      <c r="FVS8" s="21"/>
      <c r="FVT8" s="21"/>
      <c r="FVU8" s="21"/>
      <c r="FVV8" s="21"/>
      <c r="FVW8" s="21"/>
      <c r="FVX8" s="21"/>
      <c r="FVY8" s="21"/>
      <c r="FVZ8" s="21"/>
      <c r="FWA8" s="21"/>
      <c r="FWB8" s="21"/>
      <c r="FWC8" s="21"/>
      <c r="FWD8" s="21"/>
      <c r="FWE8" s="21"/>
      <c r="FWF8" s="21"/>
      <c r="FWG8" s="21"/>
      <c r="FWH8" s="21"/>
      <c r="FWI8" s="21"/>
      <c r="FWJ8" s="21"/>
      <c r="FWK8" s="21"/>
      <c r="FWL8" s="21"/>
      <c r="FWM8" s="21"/>
      <c r="FWN8" s="21"/>
      <c r="FWO8" s="21"/>
      <c r="FWP8" s="21"/>
      <c r="FWQ8" s="21"/>
      <c r="FWR8" s="21"/>
      <c r="FWS8" s="21"/>
      <c r="FWT8" s="21"/>
      <c r="FWU8" s="21"/>
      <c r="FWV8" s="21"/>
      <c r="FWW8" s="21"/>
      <c r="FWX8" s="21"/>
      <c r="FWY8" s="21"/>
      <c r="FWZ8" s="21"/>
      <c r="FXA8" s="21"/>
      <c r="FXB8" s="21"/>
      <c r="FXC8" s="21"/>
      <c r="FXD8" s="21"/>
      <c r="FXE8" s="21"/>
      <c r="FXF8" s="21"/>
      <c r="FXG8" s="21"/>
      <c r="FXH8" s="21"/>
      <c r="FXI8" s="21"/>
      <c r="FXJ8" s="21"/>
      <c r="FXK8" s="21"/>
      <c r="FXL8" s="21"/>
      <c r="FXM8" s="21"/>
      <c r="FXN8" s="21"/>
      <c r="FXO8" s="21"/>
      <c r="FXP8" s="21"/>
      <c r="FXQ8" s="21"/>
      <c r="FXR8" s="21"/>
      <c r="FXS8" s="21"/>
      <c r="FXT8" s="21"/>
      <c r="FXU8" s="21"/>
      <c r="FXV8" s="21"/>
      <c r="FXW8" s="21"/>
      <c r="FXX8" s="21"/>
      <c r="FXY8" s="21"/>
      <c r="FXZ8" s="21"/>
      <c r="FYA8" s="21"/>
      <c r="FYB8" s="21"/>
      <c r="FYC8" s="21"/>
      <c r="FYD8" s="21"/>
      <c r="FYE8" s="21"/>
      <c r="FYF8" s="21"/>
      <c r="FYG8" s="21"/>
      <c r="FYH8" s="21"/>
      <c r="FYI8" s="21"/>
      <c r="FYJ8" s="21"/>
      <c r="FYK8" s="21"/>
      <c r="FYL8" s="21"/>
      <c r="FYM8" s="21"/>
      <c r="FYN8" s="21"/>
      <c r="FYO8" s="21"/>
      <c r="FYP8" s="21"/>
      <c r="FYQ8" s="21"/>
      <c r="FYR8" s="21"/>
      <c r="FYS8" s="21"/>
      <c r="FYT8" s="21"/>
      <c r="FYU8" s="21"/>
      <c r="FYV8" s="21"/>
      <c r="FYW8" s="21"/>
      <c r="FYX8" s="21"/>
      <c r="FYY8" s="21"/>
      <c r="FYZ8" s="21"/>
      <c r="FZA8" s="21"/>
      <c r="FZB8" s="21"/>
      <c r="FZC8" s="21"/>
      <c r="FZD8" s="21"/>
      <c r="FZE8" s="21"/>
      <c r="FZF8" s="21"/>
      <c r="FZG8" s="21"/>
      <c r="FZH8" s="21"/>
      <c r="FZI8" s="21"/>
      <c r="FZJ8" s="21"/>
      <c r="FZK8" s="21"/>
      <c r="FZL8" s="21"/>
      <c r="FZM8" s="21"/>
      <c r="FZN8" s="21"/>
      <c r="FZO8" s="21"/>
      <c r="FZP8" s="21"/>
      <c r="FZQ8" s="21"/>
      <c r="FZR8" s="21"/>
      <c r="FZS8" s="21"/>
      <c r="FZT8" s="21"/>
      <c r="FZU8" s="21"/>
      <c r="FZV8" s="21"/>
      <c r="FZW8" s="21"/>
      <c r="FZX8" s="21"/>
      <c r="FZY8" s="21"/>
      <c r="FZZ8" s="21"/>
      <c r="GAA8" s="21"/>
      <c r="GAB8" s="21"/>
      <c r="GAC8" s="21"/>
      <c r="GAD8" s="21"/>
      <c r="GAE8" s="21"/>
      <c r="GAF8" s="21"/>
      <c r="GAG8" s="21"/>
      <c r="GAH8" s="21"/>
      <c r="GAI8" s="21"/>
      <c r="GAJ8" s="21"/>
      <c r="GAK8" s="21"/>
      <c r="GAL8" s="21"/>
      <c r="GAM8" s="21"/>
      <c r="GAN8" s="21"/>
      <c r="GAO8" s="21"/>
      <c r="GAP8" s="21"/>
      <c r="GAQ8" s="21"/>
      <c r="GAR8" s="21"/>
      <c r="GAS8" s="21"/>
      <c r="GAT8" s="21"/>
      <c r="GAU8" s="21"/>
      <c r="GAV8" s="21"/>
      <c r="GAW8" s="21"/>
      <c r="GAX8" s="21"/>
      <c r="GAY8" s="21"/>
      <c r="GAZ8" s="21"/>
      <c r="GBA8" s="21"/>
      <c r="GBB8" s="21"/>
      <c r="GBC8" s="21"/>
      <c r="GBD8" s="21"/>
      <c r="GBE8" s="21"/>
      <c r="GBF8" s="21"/>
      <c r="GBG8" s="21"/>
      <c r="GBH8" s="21"/>
      <c r="GBI8" s="21"/>
      <c r="GBJ8" s="21"/>
      <c r="GBK8" s="21"/>
      <c r="GBL8" s="21"/>
      <c r="GBM8" s="21"/>
      <c r="GBN8" s="21"/>
      <c r="GBO8" s="21"/>
      <c r="GBP8" s="21"/>
      <c r="GBQ8" s="21"/>
      <c r="GBR8" s="21"/>
      <c r="GBS8" s="21"/>
      <c r="GBT8" s="21"/>
      <c r="GBU8" s="21"/>
      <c r="GBV8" s="21"/>
      <c r="GBW8" s="21"/>
      <c r="GBX8" s="21"/>
      <c r="GBY8" s="21"/>
      <c r="GBZ8" s="21"/>
      <c r="GCA8" s="21"/>
      <c r="GCB8" s="21"/>
      <c r="GCC8" s="21"/>
      <c r="GCD8" s="21"/>
      <c r="GCE8" s="21"/>
      <c r="GCF8" s="21"/>
      <c r="GCG8" s="21"/>
      <c r="GCH8" s="21"/>
      <c r="GCI8" s="21"/>
      <c r="GCJ8" s="21"/>
      <c r="GCK8" s="21"/>
      <c r="GCL8" s="21"/>
      <c r="GCM8" s="21"/>
      <c r="GCN8" s="21"/>
      <c r="GCO8" s="21"/>
      <c r="GCP8" s="21"/>
      <c r="GCQ8" s="21"/>
      <c r="GCR8" s="21"/>
      <c r="GCS8" s="21"/>
      <c r="GCT8" s="21"/>
      <c r="GCU8" s="21"/>
      <c r="GCV8" s="21"/>
      <c r="GCW8" s="21"/>
      <c r="GCX8" s="21"/>
      <c r="GCY8" s="21"/>
      <c r="GCZ8" s="21"/>
      <c r="GDA8" s="21"/>
      <c r="GDB8" s="21"/>
      <c r="GDC8" s="21"/>
      <c r="GDD8" s="21"/>
      <c r="GDE8" s="21"/>
      <c r="GDF8" s="21"/>
      <c r="GDG8" s="21"/>
      <c r="GDH8" s="21"/>
      <c r="GDI8" s="21"/>
      <c r="GDJ8" s="21"/>
      <c r="GDK8" s="21"/>
      <c r="GDL8" s="21"/>
      <c r="GDM8" s="21"/>
      <c r="GDN8" s="21"/>
      <c r="GDO8" s="21"/>
      <c r="GDP8" s="21"/>
      <c r="GDQ8" s="21"/>
      <c r="GDR8" s="21"/>
      <c r="GDS8" s="21"/>
      <c r="GDT8" s="21"/>
      <c r="GDU8" s="21"/>
      <c r="GDV8" s="21"/>
      <c r="GDW8" s="21"/>
      <c r="GDX8" s="21"/>
      <c r="GDY8" s="21"/>
      <c r="GDZ8" s="21"/>
      <c r="GEA8" s="21"/>
      <c r="GEB8" s="21"/>
      <c r="GEC8" s="21"/>
      <c r="GED8" s="21"/>
      <c r="GEE8" s="21"/>
      <c r="GEF8" s="21"/>
      <c r="GEG8" s="21"/>
      <c r="GEH8" s="21"/>
      <c r="GEI8" s="21"/>
      <c r="GEJ8" s="21"/>
      <c r="GEK8" s="21"/>
      <c r="GEL8" s="21"/>
      <c r="GEM8" s="21"/>
      <c r="GEN8" s="21"/>
      <c r="GEO8" s="21"/>
      <c r="GEP8" s="21"/>
      <c r="GEQ8" s="21"/>
      <c r="GER8" s="21"/>
      <c r="GES8" s="21"/>
      <c r="GET8" s="21"/>
      <c r="GEU8" s="21"/>
      <c r="GEV8" s="21"/>
      <c r="GEW8" s="21"/>
      <c r="GEX8" s="21"/>
      <c r="GEY8" s="21"/>
      <c r="GEZ8" s="21"/>
      <c r="GFA8" s="21"/>
      <c r="GFB8" s="21"/>
      <c r="GFC8" s="21"/>
      <c r="GFD8" s="21"/>
      <c r="GFE8" s="21"/>
      <c r="GFF8" s="21"/>
      <c r="GFG8" s="21"/>
      <c r="GFH8" s="21"/>
      <c r="GFI8" s="21"/>
      <c r="GFJ8" s="21"/>
      <c r="GFK8" s="21"/>
      <c r="GFL8" s="21"/>
      <c r="GFM8" s="21"/>
      <c r="GFN8" s="21"/>
      <c r="GFO8" s="21"/>
      <c r="GFP8" s="21"/>
      <c r="GFQ8" s="21"/>
      <c r="GFR8" s="21"/>
      <c r="GFS8" s="21"/>
      <c r="GFT8" s="21"/>
      <c r="GFU8" s="21"/>
      <c r="GFV8" s="21"/>
      <c r="GFW8" s="21"/>
      <c r="GFX8" s="21"/>
      <c r="GFY8" s="21"/>
      <c r="GFZ8" s="21"/>
      <c r="GGA8" s="21"/>
      <c r="GGB8" s="21"/>
      <c r="GGC8" s="21"/>
      <c r="GGD8" s="21"/>
      <c r="GGE8" s="21"/>
      <c r="GGF8" s="21"/>
      <c r="GGG8" s="21"/>
      <c r="GGH8" s="21"/>
      <c r="GGI8" s="21"/>
      <c r="GGJ8" s="21"/>
      <c r="GGK8" s="21"/>
      <c r="GGL8" s="21"/>
      <c r="GGM8" s="21"/>
      <c r="GGN8" s="21"/>
      <c r="GGO8" s="21"/>
      <c r="GGP8" s="21"/>
      <c r="GGQ8" s="21"/>
      <c r="GGR8" s="21"/>
      <c r="GGS8" s="21"/>
      <c r="GGT8" s="21"/>
      <c r="GGU8" s="21"/>
      <c r="GGV8" s="21"/>
      <c r="GGW8" s="21"/>
      <c r="GGX8" s="21"/>
      <c r="GGY8" s="21"/>
      <c r="GGZ8" s="21"/>
      <c r="GHA8" s="21"/>
      <c r="GHB8" s="21"/>
      <c r="GHC8" s="21"/>
      <c r="GHD8" s="21"/>
      <c r="GHE8" s="21"/>
      <c r="GHF8" s="21"/>
      <c r="GHG8" s="21"/>
      <c r="GHH8" s="21"/>
      <c r="GHI8" s="21"/>
      <c r="GHJ8" s="21"/>
      <c r="GHK8" s="21"/>
      <c r="GHL8" s="21"/>
      <c r="GHM8" s="21"/>
      <c r="GHN8" s="21"/>
      <c r="GHO8" s="21"/>
      <c r="GHP8" s="21"/>
      <c r="GHQ8" s="21"/>
      <c r="GHR8" s="21"/>
      <c r="GHS8" s="21"/>
      <c r="GHT8" s="21"/>
      <c r="GHU8" s="21"/>
      <c r="GHV8" s="21"/>
      <c r="GHW8" s="21"/>
      <c r="GHX8" s="21"/>
      <c r="GHY8" s="21"/>
      <c r="GHZ8" s="21"/>
      <c r="GIA8" s="21"/>
      <c r="GIB8" s="21"/>
      <c r="GIC8" s="21"/>
      <c r="GID8" s="21"/>
      <c r="GIE8" s="21"/>
      <c r="GIF8" s="21"/>
      <c r="GIG8" s="21"/>
      <c r="GIH8" s="21"/>
      <c r="GII8" s="21"/>
      <c r="GIJ8" s="21"/>
      <c r="GIK8" s="21"/>
      <c r="GIL8" s="21"/>
      <c r="GIM8" s="21"/>
      <c r="GIN8" s="21"/>
      <c r="GIO8" s="21"/>
      <c r="GIP8" s="21"/>
      <c r="GIQ8" s="21"/>
      <c r="GIR8" s="21"/>
      <c r="GIS8" s="21"/>
      <c r="GIT8" s="21"/>
      <c r="GIU8" s="21"/>
      <c r="GIV8" s="21"/>
      <c r="GIW8" s="21"/>
      <c r="GIX8" s="21"/>
      <c r="GIY8" s="21"/>
      <c r="GIZ8" s="21"/>
      <c r="GJA8" s="21"/>
      <c r="GJB8" s="21"/>
      <c r="GJC8" s="21"/>
      <c r="GJD8" s="21"/>
      <c r="GJE8" s="21"/>
      <c r="GJF8" s="21"/>
      <c r="GJG8" s="21"/>
      <c r="GJH8" s="21"/>
      <c r="GJI8" s="21"/>
      <c r="GJJ8" s="21"/>
      <c r="GJK8" s="21"/>
      <c r="GJL8" s="21"/>
      <c r="GJM8" s="21"/>
      <c r="GJN8" s="21"/>
      <c r="GJO8" s="21"/>
      <c r="GJP8" s="21"/>
      <c r="GJQ8" s="21"/>
      <c r="GJR8" s="21"/>
      <c r="GJS8" s="21"/>
      <c r="GJT8" s="21"/>
      <c r="GJU8" s="21"/>
      <c r="GJV8" s="21"/>
      <c r="GJW8" s="21"/>
      <c r="GJX8" s="21"/>
      <c r="GJY8" s="21"/>
      <c r="GJZ8" s="21"/>
      <c r="GKA8" s="21"/>
      <c r="GKB8" s="21"/>
      <c r="GKC8" s="21"/>
      <c r="GKD8" s="21"/>
      <c r="GKE8" s="21"/>
      <c r="GKF8" s="21"/>
      <c r="GKG8" s="21"/>
      <c r="GKH8" s="21"/>
      <c r="GKI8" s="21"/>
      <c r="GKJ8" s="21"/>
      <c r="GKK8" s="21"/>
      <c r="GKL8" s="21"/>
      <c r="GKM8" s="21"/>
      <c r="GKN8" s="21"/>
      <c r="GKO8" s="21"/>
      <c r="GKP8" s="21"/>
      <c r="GKQ8" s="21"/>
      <c r="GKR8" s="21"/>
      <c r="GKS8" s="21"/>
      <c r="GKT8" s="21"/>
      <c r="GKU8" s="21"/>
      <c r="GKV8" s="21"/>
      <c r="GKW8" s="21"/>
      <c r="GKX8" s="21"/>
      <c r="GKY8" s="21"/>
      <c r="GKZ8" s="21"/>
      <c r="GLA8" s="21"/>
      <c r="GLB8" s="21"/>
      <c r="GLC8" s="21"/>
      <c r="GLD8" s="21"/>
      <c r="GLE8" s="21"/>
      <c r="GLF8" s="21"/>
      <c r="GLG8" s="21"/>
      <c r="GLH8" s="21"/>
      <c r="GLI8" s="21"/>
      <c r="GLJ8" s="21"/>
      <c r="GLK8" s="21"/>
      <c r="GLL8" s="21"/>
      <c r="GLM8" s="21"/>
      <c r="GLN8" s="21"/>
      <c r="GLO8" s="21"/>
      <c r="GLP8" s="21"/>
      <c r="GLQ8" s="21"/>
      <c r="GLR8" s="21"/>
      <c r="GLS8" s="21"/>
      <c r="GLT8" s="21"/>
      <c r="GLU8" s="21"/>
      <c r="GLV8" s="21"/>
      <c r="GLW8" s="21"/>
      <c r="GLX8" s="21"/>
      <c r="GLY8" s="21"/>
      <c r="GLZ8" s="21"/>
      <c r="GMA8" s="21"/>
      <c r="GMB8" s="21"/>
      <c r="GMC8" s="21"/>
      <c r="GMD8" s="21"/>
      <c r="GME8" s="21"/>
      <c r="GMF8" s="21"/>
      <c r="GMG8" s="21"/>
      <c r="GMH8" s="21"/>
      <c r="GMI8" s="21"/>
      <c r="GMJ8" s="21"/>
      <c r="GMK8" s="21"/>
      <c r="GML8" s="21"/>
      <c r="GMM8" s="21"/>
      <c r="GMN8" s="21"/>
      <c r="GMO8" s="21"/>
      <c r="GMP8" s="21"/>
      <c r="GMQ8" s="21"/>
      <c r="GMR8" s="21"/>
      <c r="GMS8" s="21"/>
      <c r="GMT8" s="21"/>
      <c r="GMU8" s="21"/>
      <c r="GMV8" s="21"/>
      <c r="GMW8" s="21"/>
      <c r="GMX8" s="21"/>
      <c r="GMY8" s="21"/>
      <c r="GMZ8" s="21"/>
      <c r="GNA8" s="21"/>
      <c r="GNB8" s="21"/>
      <c r="GNC8" s="21"/>
      <c r="GND8" s="21"/>
      <c r="GNE8" s="21"/>
      <c r="GNF8" s="21"/>
      <c r="GNG8" s="21"/>
      <c r="GNH8" s="21"/>
      <c r="GNI8" s="21"/>
      <c r="GNJ8" s="21"/>
      <c r="GNK8" s="21"/>
      <c r="GNL8" s="21"/>
      <c r="GNM8" s="21"/>
      <c r="GNN8" s="21"/>
      <c r="GNO8" s="21"/>
      <c r="GNP8" s="21"/>
      <c r="GNQ8" s="21"/>
      <c r="GNR8" s="21"/>
      <c r="GNS8" s="21"/>
      <c r="GNT8" s="21"/>
      <c r="GNU8" s="21"/>
      <c r="GNV8" s="21"/>
      <c r="GNW8" s="21"/>
      <c r="GNX8" s="21"/>
      <c r="GNY8" s="21"/>
      <c r="GNZ8" s="21"/>
      <c r="GOA8" s="21"/>
      <c r="GOB8" s="21"/>
      <c r="GOC8" s="21"/>
      <c r="GOD8" s="21"/>
      <c r="GOE8" s="21"/>
      <c r="GOF8" s="21"/>
      <c r="GOG8" s="21"/>
      <c r="GOH8" s="21"/>
      <c r="GOI8" s="21"/>
      <c r="GOJ8" s="21"/>
      <c r="GOK8" s="21"/>
      <c r="GOL8" s="21"/>
      <c r="GOM8" s="21"/>
      <c r="GON8" s="21"/>
      <c r="GOO8" s="21"/>
      <c r="GOP8" s="21"/>
      <c r="GOQ8" s="21"/>
      <c r="GOR8" s="21"/>
      <c r="GOS8" s="21"/>
      <c r="GOT8" s="21"/>
      <c r="GOU8" s="21"/>
      <c r="GOV8" s="21"/>
      <c r="GOW8" s="21"/>
      <c r="GOX8" s="21"/>
      <c r="GOY8" s="21"/>
      <c r="GOZ8" s="21"/>
      <c r="GPA8" s="21"/>
      <c r="GPB8" s="21"/>
      <c r="GPC8" s="21"/>
      <c r="GPD8" s="21"/>
      <c r="GPE8" s="21"/>
      <c r="GPF8" s="21"/>
      <c r="GPG8" s="21"/>
      <c r="GPH8" s="21"/>
      <c r="GPI8" s="21"/>
      <c r="GPJ8" s="21"/>
      <c r="GPK8" s="21"/>
      <c r="GPL8" s="21"/>
      <c r="GPM8" s="21"/>
      <c r="GPN8" s="21"/>
      <c r="GPO8" s="21"/>
      <c r="GPP8" s="21"/>
      <c r="GPQ8" s="21"/>
      <c r="GPR8" s="21"/>
      <c r="GPS8" s="21"/>
      <c r="GPT8" s="21"/>
      <c r="GPU8" s="21"/>
      <c r="GPV8" s="21"/>
      <c r="GPW8" s="21"/>
      <c r="GPX8" s="21"/>
      <c r="GPY8" s="21"/>
      <c r="GPZ8" s="21"/>
      <c r="GQA8" s="21"/>
      <c r="GQB8" s="21"/>
      <c r="GQC8" s="21"/>
      <c r="GQD8" s="21"/>
      <c r="GQE8" s="21"/>
      <c r="GQF8" s="21"/>
      <c r="GQG8" s="21"/>
      <c r="GQH8" s="21"/>
      <c r="GQI8" s="21"/>
      <c r="GQJ8" s="21"/>
      <c r="GQK8" s="21"/>
      <c r="GQL8" s="21"/>
      <c r="GQM8" s="21"/>
      <c r="GQN8" s="21"/>
      <c r="GQO8" s="21"/>
      <c r="GQP8" s="21"/>
      <c r="GQQ8" s="21"/>
      <c r="GQR8" s="21"/>
      <c r="GQS8" s="21"/>
      <c r="GQT8" s="21"/>
      <c r="GQU8" s="21"/>
      <c r="GQV8" s="21"/>
      <c r="GQW8" s="21"/>
      <c r="GQX8" s="21"/>
      <c r="GQY8" s="21"/>
      <c r="GQZ8" s="21"/>
      <c r="GRA8" s="21"/>
      <c r="GRB8" s="21"/>
      <c r="GRC8" s="21"/>
      <c r="GRD8" s="21"/>
      <c r="GRE8" s="21"/>
      <c r="GRF8" s="21"/>
      <c r="GRG8" s="21"/>
      <c r="GRH8" s="21"/>
      <c r="GRI8" s="21"/>
      <c r="GRJ8" s="21"/>
      <c r="GRK8" s="21"/>
      <c r="GRL8" s="21"/>
      <c r="GRM8" s="21"/>
      <c r="GRN8" s="21"/>
      <c r="GRO8" s="21"/>
      <c r="GRP8" s="21"/>
      <c r="GRQ8" s="21"/>
      <c r="GRR8" s="21"/>
      <c r="GRS8" s="21"/>
      <c r="GRT8" s="21"/>
      <c r="GRU8" s="21"/>
      <c r="GRV8" s="21"/>
      <c r="GRW8" s="21"/>
      <c r="GRX8" s="21"/>
      <c r="GRY8" s="21"/>
      <c r="GRZ8" s="21"/>
      <c r="GSA8" s="21"/>
      <c r="GSB8" s="21"/>
      <c r="GSC8" s="21"/>
      <c r="GSD8" s="21"/>
      <c r="GSE8" s="21"/>
      <c r="GSF8" s="21"/>
      <c r="GSG8" s="21"/>
      <c r="GSH8" s="21"/>
      <c r="GSI8" s="21"/>
      <c r="GSJ8" s="21"/>
      <c r="GSK8" s="21"/>
      <c r="GSL8" s="21"/>
      <c r="GSM8" s="21"/>
      <c r="GSN8" s="21"/>
      <c r="GSO8" s="21"/>
      <c r="GSP8" s="21"/>
      <c r="GSQ8" s="21"/>
      <c r="GSR8" s="21"/>
      <c r="GSS8" s="21"/>
      <c r="GST8" s="21"/>
      <c r="GSU8" s="21"/>
      <c r="GSV8" s="21"/>
      <c r="GSW8" s="21"/>
      <c r="GSX8" s="21"/>
      <c r="GSY8" s="21"/>
      <c r="GSZ8" s="21"/>
      <c r="GTA8" s="21"/>
      <c r="GTB8" s="21"/>
      <c r="GTC8" s="21"/>
      <c r="GTD8" s="21"/>
      <c r="GTE8" s="21"/>
      <c r="GTF8" s="21"/>
      <c r="GTG8" s="21"/>
      <c r="GTH8" s="21"/>
      <c r="GTI8" s="21"/>
      <c r="GTJ8" s="21"/>
      <c r="GTK8" s="21"/>
      <c r="GTL8" s="21"/>
      <c r="GTM8" s="21"/>
      <c r="GTN8" s="21"/>
      <c r="GTO8" s="21"/>
      <c r="GTP8" s="21"/>
      <c r="GTQ8" s="21"/>
      <c r="GTR8" s="21"/>
      <c r="GTS8" s="21"/>
      <c r="GTT8" s="21"/>
      <c r="GTU8" s="21"/>
      <c r="GTV8" s="21"/>
      <c r="GTW8" s="21"/>
      <c r="GTX8" s="21"/>
      <c r="GTY8" s="21"/>
      <c r="GTZ8" s="21"/>
      <c r="GUA8" s="21"/>
      <c r="GUB8" s="21"/>
      <c r="GUC8" s="21"/>
      <c r="GUD8" s="21"/>
      <c r="GUE8" s="21"/>
      <c r="GUF8" s="21"/>
      <c r="GUG8" s="21"/>
      <c r="GUH8" s="21"/>
      <c r="GUI8" s="21"/>
      <c r="GUJ8" s="21"/>
      <c r="GUK8" s="21"/>
      <c r="GUL8" s="21"/>
      <c r="GUM8" s="21"/>
      <c r="GUN8" s="21"/>
      <c r="GUO8" s="21"/>
      <c r="GUP8" s="21"/>
      <c r="GUQ8" s="21"/>
      <c r="GUR8" s="21"/>
      <c r="GUS8" s="21"/>
      <c r="GUT8" s="21"/>
      <c r="GUU8" s="21"/>
      <c r="GUV8" s="21"/>
      <c r="GUW8" s="21"/>
      <c r="GUX8" s="21"/>
      <c r="GUY8" s="21"/>
      <c r="GUZ8" s="21"/>
      <c r="GVA8" s="21"/>
      <c r="GVB8" s="21"/>
      <c r="GVC8" s="21"/>
      <c r="GVD8" s="21"/>
      <c r="GVE8" s="21"/>
      <c r="GVF8" s="21"/>
      <c r="GVG8" s="21"/>
      <c r="GVH8" s="21"/>
      <c r="GVI8" s="21"/>
      <c r="GVJ8" s="21"/>
      <c r="GVK8" s="21"/>
      <c r="GVL8" s="21"/>
      <c r="GVM8" s="21"/>
      <c r="GVN8" s="21"/>
      <c r="GVO8" s="21"/>
      <c r="GVP8" s="21"/>
      <c r="GVQ8" s="21"/>
      <c r="GVR8" s="21"/>
      <c r="GVS8" s="21"/>
      <c r="GVT8" s="21"/>
      <c r="GVU8" s="21"/>
      <c r="GVV8" s="21"/>
      <c r="GVW8" s="21"/>
      <c r="GVX8" s="21"/>
      <c r="GVY8" s="21"/>
      <c r="GVZ8" s="21"/>
      <c r="GWA8" s="21"/>
      <c r="GWB8" s="21"/>
      <c r="GWC8" s="21"/>
      <c r="GWD8" s="21"/>
      <c r="GWE8" s="21"/>
      <c r="GWF8" s="21"/>
      <c r="GWG8" s="21"/>
      <c r="GWH8" s="21"/>
      <c r="GWI8" s="21"/>
      <c r="GWJ8" s="21"/>
      <c r="GWK8" s="21"/>
      <c r="GWL8" s="21"/>
      <c r="GWM8" s="21"/>
      <c r="GWN8" s="21"/>
      <c r="GWO8" s="21"/>
      <c r="GWP8" s="21"/>
      <c r="GWQ8" s="21"/>
      <c r="GWR8" s="21"/>
      <c r="GWS8" s="21"/>
      <c r="GWT8" s="21"/>
      <c r="GWU8" s="21"/>
      <c r="GWV8" s="21"/>
      <c r="GWW8" s="21"/>
      <c r="GWX8" s="21"/>
      <c r="GWY8" s="21"/>
      <c r="GWZ8" s="21"/>
      <c r="GXA8" s="21"/>
      <c r="GXB8" s="21"/>
      <c r="GXC8" s="21"/>
      <c r="GXD8" s="21"/>
      <c r="GXE8" s="21"/>
      <c r="GXF8" s="21"/>
      <c r="GXG8" s="21"/>
      <c r="GXH8" s="21"/>
      <c r="GXI8" s="21"/>
      <c r="GXJ8" s="21"/>
      <c r="GXK8" s="21"/>
      <c r="GXL8" s="21"/>
      <c r="GXM8" s="21"/>
      <c r="GXN8" s="21"/>
      <c r="GXO8" s="21"/>
      <c r="GXP8" s="21"/>
      <c r="GXQ8" s="21"/>
      <c r="GXR8" s="21"/>
      <c r="GXS8" s="21"/>
      <c r="GXT8" s="21"/>
      <c r="GXU8" s="21"/>
      <c r="GXV8" s="21"/>
      <c r="GXW8" s="21"/>
      <c r="GXX8" s="21"/>
      <c r="GXY8" s="21"/>
      <c r="GXZ8" s="21"/>
      <c r="GYA8" s="21"/>
      <c r="GYB8" s="21"/>
      <c r="GYC8" s="21"/>
      <c r="GYD8" s="21"/>
      <c r="GYE8" s="21"/>
      <c r="GYF8" s="21"/>
      <c r="GYG8" s="21"/>
      <c r="GYH8" s="21"/>
      <c r="GYI8" s="21"/>
      <c r="GYJ8" s="21"/>
      <c r="GYK8" s="21"/>
      <c r="GYL8" s="21"/>
      <c r="GYM8" s="21"/>
      <c r="GYN8" s="21"/>
      <c r="GYO8" s="21"/>
      <c r="GYP8" s="21"/>
      <c r="GYQ8" s="21"/>
      <c r="GYR8" s="21"/>
      <c r="GYS8" s="21"/>
      <c r="GYT8" s="21"/>
      <c r="GYU8" s="21"/>
      <c r="GYV8" s="21"/>
      <c r="GYW8" s="21"/>
      <c r="GYX8" s="21"/>
      <c r="GYY8" s="21"/>
      <c r="GYZ8" s="21"/>
      <c r="GZA8" s="21"/>
      <c r="GZB8" s="21"/>
      <c r="GZC8" s="21"/>
      <c r="GZD8" s="21"/>
      <c r="GZE8" s="21"/>
      <c r="GZF8" s="21"/>
      <c r="GZG8" s="21"/>
      <c r="GZH8" s="21"/>
      <c r="GZI8" s="21"/>
      <c r="GZJ8" s="21"/>
      <c r="GZK8" s="21"/>
      <c r="GZL8" s="21"/>
      <c r="GZM8" s="21"/>
      <c r="GZN8" s="21"/>
      <c r="GZO8" s="21"/>
      <c r="GZP8" s="21"/>
      <c r="GZQ8" s="21"/>
      <c r="GZR8" s="21"/>
      <c r="GZS8" s="21"/>
      <c r="GZT8" s="21"/>
      <c r="GZU8" s="21"/>
      <c r="GZV8" s="21"/>
      <c r="GZW8" s="21"/>
      <c r="GZX8" s="21"/>
      <c r="GZY8" s="21"/>
      <c r="GZZ8" s="21"/>
      <c r="HAA8" s="21"/>
      <c r="HAB8" s="21"/>
      <c r="HAC8" s="21"/>
      <c r="HAD8" s="21"/>
      <c r="HAE8" s="21"/>
      <c r="HAF8" s="21"/>
      <c r="HAG8" s="21"/>
      <c r="HAH8" s="21"/>
      <c r="HAI8" s="21"/>
      <c r="HAJ8" s="21"/>
      <c r="HAK8" s="21"/>
      <c r="HAL8" s="21"/>
      <c r="HAM8" s="21"/>
      <c r="HAN8" s="21"/>
      <c r="HAO8" s="21"/>
      <c r="HAP8" s="21"/>
      <c r="HAQ8" s="21"/>
      <c r="HAR8" s="21"/>
      <c r="HAS8" s="21"/>
      <c r="HAT8" s="21"/>
      <c r="HAU8" s="21"/>
      <c r="HAV8" s="21"/>
      <c r="HAW8" s="21"/>
      <c r="HAX8" s="21"/>
      <c r="HAY8" s="21"/>
      <c r="HAZ8" s="21"/>
      <c r="HBA8" s="21"/>
      <c r="HBB8" s="21"/>
      <c r="HBC8" s="21"/>
      <c r="HBD8" s="21"/>
      <c r="HBE8" s="21"/>
      <c r="HBF8" s="21"/>
      <c r="HBG8" s="21"/>
      <c r="HBH8" s="21"/>
      <c r="HBI8" s="21"/>
      <c r="HBJ8" s="21"/>
      <c r="HBK8" s="21"/>
      <c r="HBL8" s="21"/>
      <c r="HBM8" s="21"/>
      <c r="HBN8" s="21"/>
      <c r="HBO8" s="21"/>
      <c r="HBP8" s="21"/>
      <c r="HBQ8" s="21"/>
      <c r="HBR8" s="21"/>
      <c r="HBS8" s="21"/>
      <c r="HBT8" s="21"/>
      <c r="HBU8" s="21"/>
      <c r="HBV8" s="21"/>
      <c r="HBW8" s="21"/>
      <c r="HBX8" s="21"/>
      <c r="HBY8" s="21"/>
      <c r="HBZ8" s="21"/>
      <c r="HCA8" s="21"/>
      <c r="HCB8" s="21"/>
      <c r="HCC8" s="21"/>
      <c r="HCD8" s="21"/>
      <c r="HCE8" s="21"/>
      <c r="HCF8" s="21"/>
      <c r="HCG8" s="21"/>
      <c r="HCH8" s="21"/>
      <c r="HCI8" s="21"/>
      <c r="HCJ8" s="21"/>
      <c r="HCK8" s="21"/>
      <c r="HCL8" s="21"/>
      <c r="HCM8" s="21"/>
      <c r="HCN8" s="21"/>
      <c r="HCO8" s="21"/>
      <c r="HCP8" s="21"/>
      <c r="HCQ8" s="21"/>
      <c r="HCR8" s="21"/>
      <c r="HCS8" s="21"/>
      <c r="HCT8" s="21"/>
      <c r="HCU8" s="21"/>
      <c r="HCV8" s="21"/>
      <c r="HCW8" s="21"/>
      <c r="HCX8" s="21"/>
      <c r="HCY8" s="21"/>
      <c r="HCZ8" s="21"/>
      <c r="HDA8" s="21"/>
      <c r="HDB8" s="21"/>
      <c r="HDC8" s="21"/>
      <c r="HDD8" s="21"/>
      <c r="HDE8" s="21"/>
      <c r="HDF8" s="21"/>
      <c r="HDG8" s="21"/>
      <c r="HDH8" s="21"/>
      <c r="HDI8" s="21"/>
      <c r="HDJ8" s="21"/>
      <c r="HDK8" s="21"/>
      <c r="HDL8" s="21"/>
      <c r="HDM8" s="21"/>
      <c r="HDN8" s="21"/>
      <c r="HDO8" s="21"/>
      <c r="HDP8" s="21"/>
      <c r="HDQ8" s="21"/>
      <c r="HDR8" s="21"/>
      <c r="HDS8" s="21"/>
      <c r="HDT8" s="21"/>
      <c r="HDU8" s="21"/>
      <c r="HDV8" s="21"/>
      <c r="HDW8" s="21"/>
      <c r="HDX8" s="21"/>
      <c r="HDY8" s="21"/>
      <c r="HDZ8" s="21"/>
      <c r="HEA8" s="21"/>
      <c r="HEB8" s="21"/>
      <c r="HEC8" s="21"/>
      <c r="HED8" s="21"/>
      <c r="HEE8" s="21"/>
      <c r="HEF8" s="21"/>
      <c r="HEG8" s="21"/>
      <c r="HEH8" s="21"/>
      <c r="HEI8" s="21"/>
      <c r="HEJ8" s="21"/>
      <c r="HEK8" s="21"/>
      <c r="HEL8" s="21"/>
      <c r="HEM8" s="21"/>
      <c r="HEN8" s="21"/>
      <c r="HEO8" s="21"/>
      <c r="HEP8" s="21"/>
      <c r="HEQ8" s="21"/>
      <c r="HER8" s="21"/>
      <c r="HES8" s="21"/>
      <c r="HET8" s="21"/>
      <c r="HEU8" s="21"/>
      <c r="HEV8" s="21"/>
      <c r="HEW8" s="21"/>
      <c r="HEX8" s="21"/>
      <c r="HEY8" s="21"/>
      <c r="HEZ8" s="21"/>
      <c r="HFA8" s="21"/>
      <c r="HFB8" s="21"/>
      <c r="HFC8" s="21"/>
      <c r="HFD8" s="21"/>
      <c r="HFE8" s="21"/>
      <c r="HFF8" s="21"/>
      <c r="HFG8" s="21"/>
      <c r="HFH8" s="21"/>
      <c r="HFI8" s="21"/>
      <c r="HFJ8" s="21"/>
      <c r="HFK8" s="21"/>
      <c r="HFL8" s="21"/>
      <c r="HFM8" s="21"/>
      <c r="HFN8" s="21"/>
      <c r="HFO8" s="21"/>
      <c r="HFP8" s="21"/>
      <c r="HFQ8" s="21"/>
      <c r="HFR8" s="21"/>
      <c r="HFS8" s="21"/>
      <c r="HFT8" s="21"/>
      <c r="HFU8" s="21"/>
      <c r="HFV8" s="21"/>
      <c r="HFW8" s="21"/>
      <c r="HFX8" s="21"/>
      <c r="HFY8" s="21"/>
      <c r="HFZ8" s="21"/>
      <c r="HGA8" s="21"/>
      <c r="HGB8" s="21"/>
      <c r="HGC8" s="21"/>
      <c r="HGD8" s="21"/>
      <c r="HGE8" s="21"/>
      <c r="HGF8" s="21"/>
      <c r="HGG8" s="21"/>
      <c r="HGH8" s="21"/>
      <c r="HGI8" s="21"/>
      <c r="HGJ8" s="21"/>
      <c r="HGK8" s="21"/>
      <c r="HGL8" s="21"/>
      <c r="HGM8" s="21"/>
      <c r="HGN8" s="21"/>
      <c r="HGO8" s="21"/>
      <c r="HGP8" s="21"/>
      <c r="HGQ8" s="21"/>
      <c r="HGR8" s="21"/>
      <c r="HGS8" s="21"/>
      <c r="HGT8" s="21"/>
      <c r="HGU8" s="21"/>
      <c r="HGV8" s="21"/>
      <c r="HGW8" s="21"/>
      <c r="HGX8" s="21"/>
      <c r="HGY8" s="21"/>
      <c r="HGZ8" s="21"/>
      <c r="HHA8" s="21"/>
      <c r="HHB8" s="21"/>
      <c r="HHC8" s="21"/>
      <c r="HHD8" s="21"/>
      <c r="HHE8" s="21"/>
      <c r="HHF8" s="21"/>
      <c r="HHG8" s="21"/>
      <c r="HHH8" s="21"/>
      <c r="HHI8" s="21"/>
      <c r="HHJ8" s="21"/>
      <c r="HHK8" s="21"/>
      <c r="HHL8" s="21"/>
    </row>
    <row r="9" spans="1:5628" s="80" customFormat="1" ht="45">
      <c r="A9" s="876"/>
      <c r="B9" s="876"/>
      <c r="C9" s="876"/>
      <c r="D9" s="876"/>
      <c r="E9" s="876"/>
      <c r="F9" s="876"/>
      <c r="G9" s="876"/>
      <c r="H9" s="876"/>
      <c r="I9" s="214" t="s">
        <v>1773</v>
      </c>
      <c r="J9" s="214">
        <v>25</v>
      </c>
      <c r="K9" s="214" t="s">
        <v>45</v>
      </c>
      <c r="L9" s="876"/>
      <c r="M9" s="876"/>
      <c r="N9" s="876"/>
      <c r="O9" s="902"/>
      <c r="P9" s="902"/>
      <c r="Q9" s="902"/>
      <c r="R9" s="902"/>
      <c r="S9" s="876"/>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c r="SD9" s="21"/>
      <c r="SE9" s="21"/>
      <c r="SF9" s="21"/>
      <c r="SG9" s="21"/>
      <c r="SH9" s="21"/>
      <c r="SI9" s="21"/>
      <c r="SJ9" s="21"/>
      <c r="SK9" s="21"/>
      <c r="SL9" s="21"/>
      <c r="SM9" s="21"/>
      <c r="SN9" s="21"/>
      <c r="SO9" s="21"/>
      <c r="SP9" s="21"/>
      <c r="SQ9" s="21"/>
      <c r="SR9" s="21"/>
      <c r="SS9" s="21"/>
      <c r="ST9" s="21"/>
      <c r="SU9" s="21"/>
      <c r="SV9" s="21"/>
      <c r="SW9" s="21"/>
      <c r="SX9" s="21"/>
      <c r="SY9" s="21"/>
      <c r="SZ9" s="21"/>
      <c r="TA9" s="21"/>
      <c r="TB9" s="21"/>
      <c r="TC9" s="21"/>
      <c r="TD9" s="21"/>
      <c r="TE9" s="21"/>
      <c r="TF9" s="21"/>
      <c r="TG9" s="21"/>
      <c r="TH9" s="21"/>
      <c r="TI9" s="21"/>
      <c r="TJ9" s="21"/>
      <c r="TK9" s="21"/>
      <c r="TL9" s="21"/>
      <c r="TM9" s="21"/>
      <c r="TN9" s="21"/>
      <c r="TO9" s="21"/>
      <c r="TP9" s="21"/>
      <c r="TQ9" s="21"/>
      <c r="TR9" s="21"/>
      <c r="TS9" s="21"/>
      <c r="TT9" s="21"/>
      <c r="TU9" s="21"/>
      <c r="TV9" s="21"/>
      <c r="TW9" s="21"/>
      <c r="TX9" s="21"/>
      <c r="TY9" s="21"/>
      <c r="TZ9" s="21"/>
      <c r="UA9" s="21"/>
      <c r="UB9" s="21"/>
      <c r="UC9" s="21"/>
      <c r="UD9" s="21"/>
      <c r="UE9" s="21"/>
      <c r="UF9" s="21"/>
      <c r="UG9" s="21"/>
      <c r="UH9" s="21"/>
      <c r="UI9" s="21"/>
      <c r="UJ9" s="21"/>
      <c r="UK9" s="21"/>
      <c r="UL9" s="21"/>
      <c r="UM9" s="21"/>
      <c r="UN9" s="21"/>
      <c r="UO9" s="21"/>
      <c r="UP9" s="21"/>
      <c r="UQ9" s="21"/>
      <c r="UR9" s="21"/>
      <c r="US9" s="21"/>
      <c r="UT9" s="21"/>
      <c r="UU9" s="21"/>
      <c r="UV9" s="21"/>
      <c r="UW9" s="21"/>
      <c r="UX9" s="21"/>
      <c r="UY9" s="21"/>
      <c r="UZ9" s="21"/>
      <c r="VA9" s="21"/>
      <c r="VB9" s="21"/>
      <c r="VC9" s="21"/>
      <c r="VD9" s="21"/>
      <c r="VE9" s="21"/>
      <c r="VF9" s="21"/>
      <c r="VG9" s="21"/>
      <c r="VH9" s="21"/>
      <c r="VI9" s="21"/>
      <c r="VJ9" s="21"/>
      <c r="VK9" s="21"/>
      <c r="VL9" s="21"/>
      <c r="VM9" s="21"/>
      <c r="VN9" s="21"/>
      <c r="VO9" s="21"/>
      <c r="VP9" s="21"/>
      <c r="VQ9" s="21"/>
      <c r="VR9" s="21"/>
      <c r="VS9" s="21"/>
      <c r="VT9" s="21"/>
      <c r="VU9" s="21"/>
      <c r="VV9" s="21"/>
      <c r="VW9" s="21"/>
      <c r="VX9" s="21"/>
      <c r="VY9" s="21"/>
      <c r="VZ9" s="21"/>
      <c r="WA9" s="21"/>
      <c r="WB9" s="21"/>
      <c r="WC9" s="21"/>
      <c r="WD9" s="21"/>
      <c r="WE9" s="21"/>
      <c r="WF9" s="21"/>
      <c r="WG9" s="21"/>
      <c r="WH9" s="21"/>
      <c r="WI9" s="21"/>
      <c r="WJ9" s="21"/>
      <c r="WK9" s="21"/>
      <c r="WL9" s="21"/>
      <c r="WM9" s="21"/>
      <c r="WN9" s="21"/>
      <c r="WO9" s="21"/>
      <c r="WP9" s="21"/>
      <c r="WQ9" s="21"/>
      <c r="WR9" s="21"/>
      <c r="WS9" s="21"/>
      <c r="WT9" s="21"/>
      <c r="WU9" s="21"/>
      <c r="WV9" s="21"/>
      <c r="WW9" s="21"/>
      <c r="WX9" s="21"/>
      <c r="WY9" s="21"/>
      <c r="WZ9" s="21"/>
      <c r="XA9" s="21"/>
      <c r="XB9" s="21"/>
      <c r="XC9" s="21"/>
      <c r="XD9" s="21"/>
      <c r="XE9" s="21"/>
      <c r="XF9" s="21"/>
      <c r="XG9" s="21"/>
      <c r="XH9" s="21"/>
      <c r="XI9" s="21"/>
      <c r="XJ9" s="21"/>
      <c r="XK9" s="21"/>
      <c r="XL9" s="21"/>
      <c r="XM9" s="21"/>
      <c r="XN9" s="21"/>
      <c r="XO9" s="21"/>
      <c r="XP9" s="21"/>
      <c r="XQ9" s="21"/>
      <c r="XR9" s="21"/>
      <c r="XS9" s="21"/>
      <c r="XT9" s="21"/>
      <c r="XU9" s="21"/>
      <c r="XV9" s="21"/>
      <c r="XW9" s="21"/>
      <c r="XX9" s="21"/>
      <c r="XY9" s="21"/>
      <c r="XZ9" s="21"/>
      <c r="YA9" s="21"/>
      <c r="YB9" s="21"/>
      <c r="YC9" s="21"/>
      <c r="YD9" s="21"/>
      <c r="YE9" s="21"/>
      <c r="YF9" s="21"/>
      <c r="YG9" s="21"/>
      <c r="YH9" s="21"/>
      <c r="YI9" s="21"/>
      <c r="YJ9" s="21"/>
      <c r="YK9" s="21"/>
      <c r="YL9" s="21"/>
      <c r="YM9" s="21"/>
      <c r="YN9" s="21"/>
      <c r="YO9" s="21"/>
      <c r="YP9" s="21"/>
      <c r="YQ9" s="21"/>
      <c r="YR9" s="21"/>
      <c r="YS9" s="21"/>
      <c r="YT9" s="21"/>
      <c r="YU9" s="21"/>
      <c r="YV9" s="21"/>
      <c r="YW9" s="21"/>
      <c r="YX9" s="21"/>
      <c r="YY9" s="21"/>
      <c r="YZ9" s="21"/>
      <c r="ZA9" s="21"/>
      <c r="ZB9" s="21"/>
      <c r="ZC9" s="21"/>
      <c r="ZD9" s="21"/>
      <c r="ZE9" s="21"/>
      <c r="ZF9" s="21"/>
      <c r="ZG9" s="21"/>
      <c r="ZH9" s="21"/>
      <c r="ZI9" s="21"/>
      <c r="ZJ9" s="21"/>
      <c r="ZK9" s="21"/>
      <c r="ZL9" s="21"/>
      <c r="ZM9" s="21"/>
      <c r="ZN9" s="21"/>
      <c r="ZO9" s="21"/>
      <c r="ZP9" s="21"/>
      <c r="ZQ9" s="21"/>
      <c r="ZR9" s="21"/>
      <c r="ZS9" s="21"/>
      <c r="ZT9" s="21"/>
      <c r="ZU9" s="21"/>
      <c r="ZV9" s="21"/>
      <c r="ZW9" s="21"/>
      <c r="ZX9" s="21"/>
      <c r="ZY9" s="21"/>
      <c r="ZZ9" s="21"/>
      <c r="AAA9" s="21"/>
      <c r="AAB9" s="21"/>
      <c r="AAC9" s="21"/>
      <c r="AAD9" s="21"/>
      <c r="AAE9" s="21"/>
      <c r="AAF9" s="21"/>
      <c r="AAG9" s="21"/>
      <c r="AAH9" s="21"/>
      <c r="AAI9" s="21"/>
      <c r="AAJ9" s="21"/>
      <c r="AAK9" s="21"/>
      <c r="AAL9" s="21"/>
      <c r="AAM9" s="21"/>
      <c r="AAN9" s="21"/>
      <c r="AAO9" s="21"/>
      <c r="AAP9" s="21"/>
      <c r="AAQ9" s="21"/>
      <c r="AAR9" s="21"/>
      <c r="AAS9" s="21"/>
      <c r="AAT9" s="21"/>
      <c r="AAU9" s="21"/>
      <c r="AAV9" s="21"/>
      <c r="AAW9" s="21"/>
      <c r="AAX9" s="21"/>
      <c r="AAY9" s="21"/>
      <c r="AAZ9" s="21"/>
      <c r="ABA9" s="21"/>
      <c r="ABB9" s="21"/>
      <c r="ABC9" s="21"/>
      <c r="ABD9" s="21"/>
      <c r="ABE9" s="21"/>
      <c r="ABF9" s="21"/>
      <c r="ABG9" s="21"/>
      <c r="ABH9" s="21"/>
      <c r="ABI9" s="21"/>
      <c r="ABJ9" s="21"/>
      <c r="ABK9" s="21"/>
      <c r="ABL9" s="21"/>
      <c r="ABM9" s="21"/>
      <c r="ABN9" s="21"/>
      <c r="ABO9" s="21"/>
      <c r="ABP9" s="21"/>
      <c r="ABQ9" s="21"/>
      <c r="ABR9" s="21"/>
      <c r="ABS9" s="21"/>
      <c r="ABT9" s="21"/>
      <c r="ABU9" s="21"/>
      <c r="ABV9" s="21"/>
      <c r="ABW9" s="21"/>
      <c r="ABX9" s="21"/>
      <c r="ABY9" s="21"/>
      <c r="ABZ9" s="21"/>
      <c r="ACA9" s="21"/>
      <c r="ACB9" s="21"/>
      <c r="ACC9" s="21"/>
      <c r="ACD9" s="21"/>
      <c r="ACE9" s="21"/>
      <c r="ACF9" s="21"/>
      <c r="ACG9" s="21"/>
      <c r="ACH9" s="21"/>
      <c r="ACI9" s="21"/>
      <c r="ACJ9" s="21"/>
      <c r="ACK9" s="21"/>
      <c r="ACL9" s="21"/>
      <c r="ACM9" s="21"/>
      <c r="ACN9" s="21"/>
      <c r="ACO9" s="21"/>
      <c r="ACP9" s="21"/>
      <c r="ACQ9" s="21"/>
      <c r="ACR9" s="21"/>
      <c r="ACS9" s="21"/>
      <c r="ACT9" s="21"/>
      <c r="ACU9" s="21"/>
      <c r="ACV9" s="21"/>
      <c r="ACW9" s="21"/>
      <c r="ACX9" s="21"/>
      <c r="ACY9" s="21"/>
      <c r="ACZ9" s="21"/>
      <c r="ADA9" s="21"/>
      <c r="ADB9" s="21"/>
      <c r="ADC9" s="21"/>
      <c r="ADD9" s="21"/>
      <c r="ADE9" s="21"/>
      <c r="ADF9" s="21"/>
      <c r="ADG9" s="21"/>
      <c r="ADH9" s="21"/>
      <c r="ADI9" s="21"/>
      <c r="ADJ9" s="21"/>
      <c r="ADK9" s="21"/>
      <c r="ADL9" s="21"/>
      <c r="ADM9" s="21"/>
      <c r="ADN9" s="21"/>
      <c r="ADO9" s="21"/>
      <c r="ADP9" s="21"/>
      <c r="ADQ9" s="21"/>
      <c r="ADR9" s="21"/>
      <c r="ADS9" s="21"/>
      <c r="ADT9" s="21"/>
      <c r="ADU9" s="21"/>
      <c r="ADV9" s="21"/>
      <c r="ADW9" s="21"/>
      <c r="ADX9" s="21"/>
      <c r="ADY9" s="21"/>
      <c r="ADZ9" s="21"/>
      <c r="AEA9" s="21"/>
      <c r="AEB9" s="21"/>
      <c r="AEC9" s="21"/>
      <c r="AED9" s="21"/>
      <c r="AEE9" s="21"/>
      <c r="AEF9" s="21"/>
      <c r="AEG9" s="21"/>
      <c r="AEH9" s="21"/>
      <c r="AEI9" s="21"/>
      <c r="AEJ9" s="21"/>
      <c r="AEK9" s="21"/>
      <c r="AEL9" s="21"/>
      <c r="AEM9" s="21"/>
      <c r="AEN9" s="21"/>
      <c r="AEO9" s="21"/>
      <c r="AEP9" s="21"/>
      <c r="AEQ9" s="21"/>
      <c r="AER9" s="21"/>
      <c r="AES9" s="21"/>
      <c r="AET9" s="21"/>
      <c r="AEU9" s="21"/>
      <c r="AEV9" s="21"/>
      <c r="AEW9" s="21"/>
      <c r="AEX9" s="21"/>
      <c r="AEY9" s="21"/>
      <c r="AEZ9" s="21"/>
      <c r="AFA9" s="21"/>
      <c r="AFB9" s="21"/>
      <c r="AFC9" s="21"/>
      <c r="AFD9" s="21"/>
      <c r="AFE9" s="21"/>
      <c r="AFF9" s="21"/>
      <c r="AFG9" s="21"/>
      <c r="AFH9" s="21"/>
      <c r="AFI9" s="21"/>
      <c r="AFJ9" s="21"/>
      <c r="AFK9" s="21"/>
      <c r="AFL9" s="21"/>
      <c r="AFM9" s="21"/>
      <c r="AFN9" s="21"/>
      <c r="AFO9" s="21"/>
      <c r="AFP9" s="21"/>
      <c r="AFQ9" s="21"/>
      <c r="AFR9" s="21"/>
      <c r="AFS9" s="21"/>
      <c r="AFT9" s="21"/>
      <c r="AFU9" s="21"/>
      <c r="AFV9" s="21"/>
      <c r="AFW9" s="21"/>
      <c r="AFX9" s="21"/>
      <c r="AFY9" s="21"/>
      <c r="AFZ9" s="21"/>
      <c r="AGA9" s="21"/>
      <c r="AGB9" s="21"/>
      <c r="AGC9" s="21"/>
      <c r="AGD9" s="21"/>
      <c r="AGE9" s="21"/>
      <c r="AGF9" s="21"/>
      <c r="AGG9" s="21"/>
      <c r="AGH9" s="21"/>
      <c r="AGI9" s="21"/>
      <c r="AGJ9" s="21"/>
      <c r="AGK9" s="21"/>
      <c r="AGL9" s="21"/>
      <c r="AGM9" s="21"/>
      <c r="AGN9" s="21"/>
      <c r="AGO9" s="21"/>
      <c r="AGP9" s="21"/>
      <c r="AGQ9" s="21"/>
      <c r="AGR9" s="21"/>
      <c r="AGS9" s="21"/>
      <c r="AGT9" s="21"/>
      <c r="AGU9" s="21"/>
      <c r="AGV9" s="21"/>
      <c r="AGW9" s="21"/>
      <c r="AGX9" s="21"/>
      <c r="AGY9" s="21"/>
      <c r="AGZ9" s="21"/>
      <c r="AHA9" s="21"/>
      <c r="AHB9" s="21"/>
      <c r="AHC9" s="21"/>
      <c r="AHD9" s="21"/>
      <c r="AHE9" s="21"/>
      <c r="AHF9" s="21"/>
      <c r="AHG9" s="21"/>
      <c r="AHH9" s="21"/>
      <c r="AHI9" s="21"/>
      <c r="AHJ9" s="21"/>
      <c r="AHK9" s="21"/>
      <c r="AHL9" s="21"/>
      <c r="AHM9" s="21"/>
      <c r="AHN9" s="21"/>
      <c r="AHO9" s="21"/>
      <c r="AHP9" s="21"/>
      <c r="AHQ9" s="21"/>
      <c r="AHR9" s="21"/>
      <c r="AHS9" s="21"/>
      <c r="AHT9" s="21"/>
      <c r="AHU9" s="21"/>
      <c r="AHV9" s="21"/>
      <c r="AHW9" s="21"/>
      <c r="AHX9" s="21"/>
      <c r="AHY9" s="21"/>
      <c r="AHZ9" s="21"/>
      <c r="AIA9" s="21"/>
      <c r="AIB9" s="21"/>
      <c r="AIC9" s="21"/>
      <c r="AID9" s="21"/>
      <c r="AIE9" s="21"/>
      <c r="AIF9" s="21"/>
      <c r="AIG9" s="21"/>
      <c r="AIH9" s="21"/>
      <c r="AII9" s="21"/>
      <c r="AIJ9" s="21"/>
      <c r="AIK9" s="21"/>
      <c r="AIL9" s="21"/>
      <c r="AIM9" s="21"/>
      <c r="AIN9" s="21"/>
      <c r="AIO9" s="21"/>
      <c r="AIP9" s="21"/>
      <c r="AIQ9" s="21"/>
      <c r="AIR9" s="21"/>
      <c r="AIS9" s="21"/>
      <c r="AIT9" s="21"/>
      <c r="AIU9" s="21"/>
      <c r="AIV9" s="21"/>
      <c r="AIW9" s="21"/>
      <c r="AIX9" s="21"/>
      <c r="AIY9" s="21"/>
      <c r="AIZ9" s="21"/>
      <c r="AJA9" s="21"/>
      <c r="AJB9" s="21"/>
      <c r="AJC9" s="21"/>
      <c r="AJD9" s="21"/>
      <c r="AJE9" s="21"/>
      <c r="AJF9" s="21"/>
      <c r="AJG9" s="21"/>
      <c r="AJH9" s="21"/>
      <c r="AJI9" s="21"/>
      <c r="AJJ9" s="21"/>
      <c r="AJK9" s="21"/>
      <c r="AJL9" s="21"/>
      <c r="AJM9" s="21"/>
      <c r="AJN9" s="21"/>
      <c r="AJO9" s="21"/>
      <c r="AJP9" s="21"/>
      <c r="AJQ9" s="21"/>
      <c r="AJR9" s="21"/>
      <c r="AJS9" s="21"/>
      <c r="AJT9" s="21"/>
      <c r="AJU9" s="21"/>
      <c r="AJV9" s="21"/>
      <c r="AJW9" s="21"/>
      <c r="AJX9" s="21"/>
      <c r="AJY9" s="21"/>
      <c r="AJZ9" s="21"/>
      <c r="AKA9" s="21"/>
      <c r="AKB9" s="21"/>
      <c r="AKC9" s="21"/>
      <c r="AKD9" s="21"/>
      <c r="AKE9" s="21"/>
      <c r="AKF9" s="21"/>
      <c r="AKG9" s="21"/>
      <c r="AKH9" s="21"/>
      <c r="AKI9" s="21"/>
      <c r="AKJ9" s="21"/>
      <c r="AKK9" s="21"/>
      <c r="AKL9" s="21"/>
      <c r="AKM9" s="21"/>
      <c r="AKN9" s="21"/>
      <c r="AKO9" s="21"/>
      <c r="AKP9" s="21"/>
      <c r="AKQ9" s="21"/>
      <c r="AKR9" s="21"/>
      <c r="AKS9" s="21"/>
      <c r="AKT9" s="21"/>
      <c r="AKU9" s="21"/>
      <c r="AKV9" s="21"/>
      <c r="AKW9" s="21"/>
      <c r="AKX9" s="21"/>
      <c r="AKY9" s="21"/>
      <c r="AKZ9" s="21"/>
      <c r="ALA9" s="21"/>
      <c r="ALB9" s="21"/>
      <c r="ALC9" s="21"/>
      <c r="ALD9" s="21"/>
      <c r="ALE9" s="21"/>
      <c r="ALF9" s="21"/>
      <c r="ALG9" s="21"/>
      <c r="ALH9" s="21"/>
      <c r="ALI9" s="21"/>
      <c r="ALJ9" s="21"/>
      <c r="ALK9" s="21"/>
      <c r="ALL9" s="21"/>
      <c r="ALM9" s="21"/>
      <c r="ALN9" s="21"/>
      <c r="ALO9" s="21"/>
      <c r="ALP9" s="21"/>
      <c r="ALQ9" s="21"/>
      <c r="ALR9" s="21"/>
      <c r="ALS9" s="21"/>
      <c r="ALT9" s="21"/>
      <c r="ALU9" s="21"/>
      <c r="ALV9" s="21"/>
      <c r="ALW9" s="21"/>
      <c r="ALX9" s="21"/>
      <c r="ALY9" s="21"/>
      <c r="ALZ9" s="21"/>
      <c r="AMA9" s="21"/>
      <c r="AMB9" s="21"/>
      <c r="AMC9" s="21"/>
      <c r="AMD9" s="21"/>
      <c r="AME9" s="21"/>
      <c r="AMF9" s="21"/>
      <c r="AMG9" s="21"/>
      <c r="AMH9" s="21"/>
      <c r="AMI9" s="21"/>
      <c r="AMJ9" s="21"/>
      <c r="AMK9" s="21"/>
      <c r="AML9" s="21"/>
      <c r="AMM9" s="21"/>
      <c r="AMN9" s="21"/>
      <c r="AMO9" s="21"/>
      <c r="AMP9" s="21"/>
      <c r="AMQ9" s="21"/>
      <c r="AMR9" s="21"/>
      <c r="AMS9" s="21"/>
      <c r="AMT9" s="21"/>
      <c r="AMU9" s="21"/>
      <c r="AMV9" s="21"/>
      <c r="AMW9" s="21"/>
      <c r="AMX9" s="21"/>
      <c r="AMY9" s="21"/>
      <c r="AMZ9" s="21"/>
      <c r="ANA9" s="21"/>
      <c r="ANB9" s="21"/>
      <c r="ANC9" s="21"/>
      <c r="AND9" s="21"/>
      <c r="ANE9" s="21"/>
      <c r="ANF9" s="21"/>
      <c r="ANG9" s="21"/>
      <c r="ANH9" s="21"/>
      <c r="ANI9" s="21"/>
      <c r="ANJ9" s="21"/>
      <c r="ANK9" s="21"/>
      <c r="ANL9" s="21"/>
      <c r="ANM9" s="21"/>
      <c r="ANN9" s="21"/>
      <c r="ANO9" s="21"/>
      <c r="ANP9" s="21"/>
      <c r="ANQ9" s="21"/>
      <c r="ANR9" s="21"/>
      <c r="ANS9" s="21"/>
      <c r="ANT9" s="21"/>
      <c r="ANU9" s="21"/>
      <c r="ANV9" s="21"/>
      <c r="ANW9" s="21"/>
      <c r="ANX9" s="21"/>
      <c r="ANY9" s="21"/>
      <c r="ANZ9" s="21"/>
      <c r="AOA9" s="21"/>
      <c r="AOB9" s="21"/>
      <c r="AOC9" s="21"/>
      <c r="AOD9" s="21"/>
      <c r="AOE9" s="21"/>
      <c r="AOF9" s="21"/>
      <c r="AOG9" s="21"/>
      <c r="AOH9" s="21"/>
      <c r="AOI9" s="21"/>
      <c r="AOJ9" s="21"/>
      <c r="AOK9" s="21"/>
      <c r="AOL9" s="21"/>
      <c r="AOM9" s="21"/>
      <c r="AON9" s="21"/>
      <c r="AOO9" s="21"/>
      <c r="AOP9" s="21"/>
      <c r="AOQ9" s="21"/>
      <c r="AOR9" s="21"/>
      <c r="AOS9" s="21"/>
      <c r="AOT9" s="21"/>
      <c r="AOU9" s="21"/>
      <c r="AOV9" s="21"/>
      <c r="AOW9" s="21"/>
      <c r="AOX9" s="21"/>
      <c r="AOY9" s="21"/>
      <c r="AOZ9" s="21"/>
      <c r="APA9" s="21"/>
      <c r="APB9" s="21"/>
      <c r="APC9" s="21"/>
      <c r="APD9" s="21"/>
      <c r="APE9" s="21"/>
      <c r="APF9" s="21"/>
      <c r="APG9" s="21"/>
      <c r="APH9" s="21"/>
      <c r="API9" s="21"/>
      <c r="APJ9" s="21"/>
      <c r="APK9" s="21"/>
      <c r="APL9" s="21"/>
      <c r="APM9" s="21"/>
      <c r="APN9" s="21"/>
      <c r="APO9" s="21"/>
      <c r="APP9" s="21"/>
      <c r="APQ9" s="21"/>
      <c r="APR9" s="21"/>
      <c r="APS9" s="21"/>
      <c r="APT9" s="21"/>
      <c r="APU9" s="21"/>
      <c r="APV9" s="21"/>
      <c r="APW9" s="21"/>
      <c r="APX9" s="21"/>
      <c r="APY9" s="21"/>
      <c r="APZ9" s="21"/>
      <c r="AQA9" s="21"/>
      <c r="AQB9" s="21"/>
      <c r="AQC9" s="21"/>
      <c r="AQD9" s="21"/>
      <c r="AQE9" s="21"/>
      <c r="AQF9" s="21"/>
      <c r="AQG9" s="21"/>
      <c r="AQH9" s="21"/>
      <c r="AQI9" s="21"/>
      <c r="AQJ9" s="21"/>
      <c r="AQK9" s="21"/>
      <c r="AQL9" s="21"/>
      <c r="AQM9" s="21"/>
      <c r="AQN9" s="21"/>
      <c r="AQO9" s="21"/>
      <c r="AQP9" s="21"/>
      <c r="AQQ9" s="21"/>
      <c r="AQR9" s="21"/>
      <c r="AQS9" s="21"/>
      <c r="AQT9" s="21"/>
      <c r="AQU9" s="21"/>
      <c r="AQV9" s="21"/>
      <c r="AQW9" s="21"/>
      <c r="AQX9" s="21"/>
      <c r="AQY9" s="21"/>
      <c r="AQZ9" s="21"/>
      <c r="ARA9" s="21"/>
      <c r="ARB9" s="21"/>
      <c r="ARC9" s="21"/>
      <c r="ARD9" s="21"/>
      <c r="ARE9" s="21"/>
      <c r="ARF9" s="21"/>
      <c r="ARG9" s="21"/>
      <c r="ARH9" s="21"/>
      <c r="ARI9" s="21"/>
      <c r="ARJ9" s="21"/>
      <c r="ARK9" s="21"/>
      <c r="ARL9" s="21"/>
      <c r="ARM9" s="21"/>
      <c r="ARN9" s="21"/>
      <c r="ARO9" s="21"/>
      <c r="ARP9" s="21"/>
      <c r="ARQ9" s="21"/>
      <c r="ARR9" s="21"/>
      <c r="ARS9" s="21"/>
      <c r="ART9" s="21"/>
      <c r="ARU9" s="21"/>
      <c r="ARV9" s="21"/>
      <c r="ARW9" s="21"/>
      <c r="ARX9" s="21"/>
      <c r="ARY9" s="21"/>
      <c r="ARZ9" s="21"/>
      <c r="ASA9" s="21"/>
      <c r="ASB9" s="21"/>
      <c r="ASC9" s="21"/>
      <c r="ASD9" s="21"/>
      <c r="ASE9" s="21"/>
      <c r="ASF9" s="21"/>
      <c r="ASG9" s="21"/>
      <c r="ASH9" s="21"/>
      <c r="ASI9" s="21"/>
      <c r="ASJ9" s="21"/>
      <c r="ASK9" s="21"/>
      <c r="ASL9" s="21"/>
      <c r="ASM9" s="21"/>
      <c r="ASN9" s="21"/>
      <c r="ASO9" s="21"/>
      <c r="ASP9" s="21"/>
      <c r="ASQ9" s="21"/>
      <c r="ASR9" s="21"/>
      <c r="ASS9" s="21"/>
      <c r="AST9" s="21"/>
      <c r="ASU9" s="21"/>
      <c r="ASV9" s="21"/>
      <c r="ASW9" s="21"/>
      <c r="ASX9" s="21"/>
      <c r="ASY9" s="21"/>
      <c r="ASZ9" s="21"/>
      <c r="ATA9" s="21"/>
      <c r="ATB9" s="21"/>
      <c r="ATC9" s="21"/>
      <c r="ATD9" s="21"/>
      <c r="ATE9" s="21"/>
      <c r="ATF9" s="21"/>
      <c r="ATG9" s="21"/>
      <c r="ATH9" s="21"/>
      <c r="ATI9" s="21"/>
      <c r="ATJ9" s="21"/>
      <c r="ATK9" s="21"/>
      <c r="ATL9" s="21"/>
      <c r="ATM9" s="21"/>
      <c r="ATN9" s="21"/>
      <c r="ATO9" s="21"/>
      <c r="ATP9" s="21"/>
      <c r="ATQ9" s="21"/>
      <c r="ATR9" s="21"/>
      <c r="ATS9" s="21"/>
      <c r="ATT9" s="21"/>
      <c r="ATU9" s="21"/>
      <c r="ATV9" s="21"/>
      <c r="ATW9" s="21"/>
      <c r="ATX9" s="21"/>
      <c r="ATY9" s="21"/>
      <c r="ATZ9" s="21"/>
      <c r="AUA9" s="21"/>
      <c r="AUB9" s="21"/>
      <c r="AUC9" s="21"/>
      <c r="AUD9" s="21"/>
      <c r="AUE9" s="21"/>
      <c r="AUF9" s="21"/>
      <c r="AUG9" s="21"/>
      <c r="AUH9" s="21"/>
      <c r="AUI9" s="21"/>
      <c r="AUJ9" s="21"/>
      <c r="AUK9" s="21"/>
      <c r="AUL9" s="21"/>
      <c r="AUM9" s="21"/>
      <c r="AUN9" s="21"/>
      <c r="AUO9" s="21"/>
      <c r="AUP9" s="21"/>
      <c r="AUQ9" s="21"/>
      <c r="AUR9" s="21"/>
      <c r="AUS9" s="21"/>
      <c r="AUT9" s="21"/>
      <c r="AUU9" s="21"/>
      <c r="AUV9" s="21"/>
      <c r="AUW9" s="21"/>
      <c r="AUX9" s="21"/>
      <c r="AUY9" s="21"/>
      <c r="AUZ9" s="21"/>
      <c r="AVA9" s="21"/>
      <c r="AVB9" s="21"/>
      <c r="AVC9" s="21"/>
      <c r="AVD9" s="21"/>
      <c r="AVE9" s="21"/>
      <c r="AVF9" s="21"/>
      <c r="AVG9" s="21"/>
      <c r="AVH9" s="21"/>
      <c r="AVI9" s="21"/>
      <c r="AVJ9" s="21"/>
      <c r="AVK9" s="21"/>
      <c r="AVL9" s="21"/>
      <c r="AVM9" s="21"/>
      <c r="AVN9" s="21"/>
      <c r="AVO9" s="21"/>
      <c r="AVP9" s="21"/>
      <c r="AVQ9" s="21"/>
      <c r="AVR9" s="21"/>
      <c r="AVS9" s="21"/>
      <c r="AVT9" s="21"/>
      <c r="AVU9" s="21"/>
      <c r="AVV9" s="21"/>
      <c r="AVW9" s="21"/>
      <c r="AVX9" s="21"/>
      <c r="AVY9" s="21"/>
      <c r="AVZ9" s="21"/>
      <c r="AWA9" s="21"/>
      <c r="AWB9" s="21"/>
      <c r="AWC9" s="21"/>
      <c r="AWD9" s="21"/>
      <c r="AWE9" s="21"/>
      <c r="AWF9" s="21"/>
      <c r="AWG9" s="21"/>
      <c r="AWH9" s="21"/>
      <c r="AWI9" s="21"/>
      <c r="AWJ9" s="21"/>
      <c r="AWK9" s="21"/>
      <c r="AWL9" s="21"/>
      <c r="AWM9" s="21"/>
      <c r="AWN9" s="21"/>
      <c r="AWO9" s="21"/>
      <c r="AWP9" s="21"/>
      <c r="AWQ9" s="21"/>
      <c r="AWR9" s="21"/>
      <c r="AWS9" s="21"/>
      <c r="AWT9" s="21"/>
      <c r="AWU9" s="21"/>
      <c r="AWV9" s="21"/>
      <c r="AWW9" s="21"/>
      <c r="AWX9" s="21"/>
      <c r="AWY9" s="21"/>
      <c r="AWZ9" s="21"/>
      <c r="AXA9" s="21"/>
      <c r="AXB9" s="21"/>
      <c r="AXC9" s="21"/>
      <c r="AXD9" s="21"/>
      <c r="AXE9" s="21"/>
      <c r="AXF9" s="21"/>
      <c r="AXG9" s="21"/>
      <c r="AXH9" s="21"/>
      <c r="AXI9" s="21"/>
      <c r="AXJ9" s="21"/>
      <c r="AXK9" s="21"/>
      <c r="AXL9" s="21"/>
      <c r="AXM9" s="21"/>
      <c r="AXN9" s="21"/>
      <c r="AXO9" s="21"/>
      <c r="AXP9" s="21"/>
      <c r="AXQ9" s="21"/>
      <c r="AXR9" s="21"/>
      <c r="AXS9" s="21"/>
      <c r="AXT9" s="21"/>
      <c r="AXU9" s="21"/>
      <c r="AXV9" s="21"/>
      <c r="AXW9" s="21"/>
      <c r="AXX9" s="21"/>
      <c r="AXY9" s="21"/>
      <c r="AXZ9" s="21"/>
      <c r="AYA9" s="21"/>
      <c r="AYB9" s="21"/>
      <c r="AYC9" s="21"/>
      <c r="AYD9" s="21"/>
      <c r="AYE9" s="21"/>
      <c r="AYF9" s="21"/>
      <c r="AYG9" s="21"/>
      <c r="AYH9" s="21"/>
      <c r="AYI9" s="21"/>
      <c r="AYJ9" s="21"/>
      <c r="AYK9" s="21"/>
      <c r="AYL9" s="21"/>
      <c r="AYM9" s="21"/>
      <c r="AYN9" s="21"/>
      <c r="AYO9" s="21"/>
      <c r="AYP9" s="21"/>
      <c r="AYQ9" s="21"/>
      <c r="AYR9" s="21"/>
      <c r="AYS9" s="21"/>
      <c r="AYT9" s="21"/>
      <c r="AYU9" s="21"/>
      <c r="AYV9" s="21"/>
      <c r="AYW9" s="21"/>
      <c r="AYX9" s="21"/>
      <c r="AYY9" s="21"/>
      <c r="AYZ9" s="21"/>
      <c r="AZA9" s="21"/>
      <c r="AZB9" s="21"/>
      <c r="AZC9" s="21"/>
      <c r="AZD9" s="21"/>
      <c r="AZE9" s="21"/>
      <c r="AZF9" s="21"/>
      <c r="AZG9" s="21"/>
      <c r="AZH9" s="21"/>
      <c r="AZI9" s="21"/>
      <c r="AZJ9" s="21"/>
      <c r="AZK9" s="21"/>
      <c r="AZL9" s="21"/>
      <c r="AZM9" s="21"/>
      <c r="AZN9" s="21"/>
      <c r="AZO9" s="21"/>
      <c r="AZP9" s="21"/>
      <c r="AZQ9" s="21"/>
      <c r="AZR9" s="21"/>
      <c r="AZS9" s="21"/>
      <c r="AZT9" s="21"/>
      <c r="AZU9" s="21"/>
      <c r="AZV9" s="21"/>
      <c r="AZW9" s="21"/>
      <c r="AZX9" s="21"/>
      <c r="AZY9" s="21"/>
      <c r="AZZ9" s="21"/>
      <c r="BAA9" s="21"/>
      <c r="BAB9" s="21"/>
      <c r="BAC9" s="21"/>
      <c r="BAD9" s="21"/>
      <c r="BAE9" s="21"/>
      <c r="BAF9" s="21"/>
      <c r="BAG9" s="21"/>
      <c r="BAH9" s="21"/>
      <c r="BAI9" s="21"/>
      <c r="BAJ9" s="21"/>
      <c r="BAK9" s="21"/>
      <c r="BAL9" s="21"/>
      <c r="BAM9" s="21"/>
      <c r="BAN9" s="21"/>
      <c r="BAO9" s="21"/>
      <c r="BAP9" s="21"/>
      <c r="BAQ9" s="21"/>
      <c r="BAR9" s="21"/>
      <c r="BAS9" s="21"/>
      <c r="BAT9" s="21"/>
      <c r="BAU9" s="21"/>
      <c r="BAV9" s="21"/>
      <c r="BAW9" s="21"/>
      <c r="BAX9" s="21"/>
      <c r="BAY9" s="21"/>
      <c r="BAZ9" s="21"/>
      <c r="BBA9" s="21"/>
      <c r="BBB9" s="21"/>
      <c r="BBC9" s="21"/>
      <c r="BBD9" s="21"/>
      <c r="BBE9" s="21"/>
      <c r="BBF9" s="21"/>
      <c r="BBG9" s="21"/>
      <c r="BBH9" s="21"/>
      <c r="BBI9" s="21"/>
      <c r="BBJ9" s="21"/>
      <c r="BBK9" s="21"/>
      <c r="BBL9" s="21"/>
      <c r="BBM9" s="21"/>
      <c r="BBN9" s="21"/>
      <c r="BBO9" s="21"/>
      <c r="BBP9" s="21"/>
      <c r="BBQ9" s="21"/>
      <c r="BBR9" s="21"/>
      <c r="BBS9" s="21"/>
      <c r="BBT9" s="21"/>
      <c r="BBU9" s="21"/>
      <c r="BBV9" s="21"/>
      <c r="BBW9" s="21"/>
      <c r="BBX9" s="21"/>
      <c r="BBY9" s="21"/>
      <c r="BBZ9" s="21"/>
      <c r="BCA9" s="21"/>
      <c r="BCB9" s="21"/>
      <c r="BCC9" s="21"/>
      <c r="BCD9" s="21"/>
      <c r="BCE9" s="21"/>
      <c r="BCF9" s="21"/>
      <c r="BCG9" s="21"/>
      <c r="BCH9" s="21"/>
      <c r="BCI9" s="21"/>
      <c r="BCJ9" s="21"/>
      <c r="BCK9" s="21"/>
      <c r="BCL9" s="21"/>
      <c r="BCM9" s="21"/>
      <c r="BCN9" s="21"/>
      <c r="BCO9" s="21"/>
      <c r="BCP9" s="21"/>
      <c r="BCQ9" s="21"/>
      <c r="BCR9" s="21"/>
      <c r="BCS9" s="21"/>
      <c r="BCT9" s="21"/>
      <c r="BCU9" s="21"/>
      <c r="BCV9" s="21"/>
      <c r="BCW9" s="21"/>
      <c r="BCX9" s="21"/>
      <c r="BCY9" s="21"/>
      <c r="BCZ9" s="21"/>
      <c r="BDA9" s="21"/>
      <c r="BDB9" s="21"/>
      <c r="BDC9" s="21"/>
      <c r="BDD9" s="21"/>
      <c r="BDE9" s="21"/>
      <c r="BDF9" s="21"/>
      <c r="BDG9" s="21"/>
      <c r="BDH9" s="21"/>
      <c r="BDI9" s="21"/>
      <c r="BDJ9" s="21"/>
      <c r="BDK9" s="21"/>
      <c r="BDL9" s="21"/>
      <c r="BDM9" s="21"/>
      <c r="BDN9" s="21"/>
      <c r="BDO9" s="21"/>
      <c r="BDP9" s="21"/>
      <c r="BDQ9" s="21"/>
      <c r="BDR9" s="21"/>
      <c r="BDS9" s="21"/>
      <c r="BDT9" s="21"/>
      <c r="BDU9" s="21"/>
      <c r="BDV9" s="21"/>
      <c r="BDW9" s="21"/>
      <c r="BDX9" s="21"/>
      <c r="BDY9" s="21"/>
      <c r="BDZ9" s="21"/>
      <c r="BEA9" s="21"/>
      <c r="BEB9" s="21"/>
      <c r="BEC9" s="21"/>
      <c r="BED9" s="21"/>
      <c r="BEE9" s="21"/>
      <c r="BEF9" s="21"/>
      <c r="BEG9" s="21"/>
      <c r="BEH9" s="21"/>
      <c r="BEI9" s="21"/>
      <c r="BEJ9" s="21"/>
      <c r="BEK9" s="21"/>
      <c r="BEL9" s="21"/>
      <c r="BEM9" s="21"/>
      <c r="BEN9" s="21"/>
      <c r="BEO9" s="21"/>
      <c r="BEP9" s="21"/>
      <c r="BEQ9" s="21"/>
      <c r="BER9" s="21"/>
      <c r="BES9" s="21"/>
      <c r="BET9" s="21"/>
      <c r="BEU9" s="21"/>
      <c r="BEV9" s="21"/>
      <c r="BEW9" s="21"/>
      <c r="BEX9" s="21"/>
      <c r="BEY9" s="21"/>
      <c r="BEZ9" s="21"/>
      <c r="BFA9" s="21"/>
      <c r="BFB9" s="21"/>
      <c r="BFC9" s="21"/>
      <c r="BFD9" s="21"/>
      <c r="BFE9" s="21"/>
      <c r="BFF9" s="21"/>
      <c r="BFG9" s="21"/>
      <c r="BFH9" s="21"/>
      <c r="BFI9" s="21"/>
      <c r="BFJ9" s="21"/>
      <c r="BFK9" s="21"/>
      <c r="BFL9" s="21"/>
      <c r="BFM9" s="21"/>
      <c r="BFN9" s="21"/>
      <c r="BFO9" s="21"/>
      <c r="BFP9" s="21"/>
      <c r="BFQ9" s="21"/>
      <c r="BFR9" s="21"/>
      <c r="BFS9" s="21"/>
      <c r="BFT9" s="21"/>
      <c r="BFU9" s="21"/>
      <c r="BFV9" s="21"/>
      <c r="BFW9" s="21"/>
      <c r="BFX9" s="21"/>
      <c r="BFY9" s="21"/>
      <c r="BFZ9" s="21"/>
      <c r="BGA9" s="21"/>
      <c r="BGB9" s="21"/>
      <c r="BGC9" s="21"/>
      <c r="BGD9" s="21"/>
      <c r="BGE9" s="21"/>
      <c r="BGF9" s="21"/>
      <c r="BGG9" s="21"/>
      <c r="BGH9" s="21"/>
      <c r="BGI9" s="21"/>
      <c r="BGJ9" s="21"/>
      <c r="BGK9" s="21"/>
      <c r="BGL9" s="21"/>
      <c r="BGM9" s="21"/>
      <c r="BGN9" s="21"/>
      <c r="BGO9" s="21"/>
      <c r="BGP9" s="21"/>
      <c r="BGQ9" s="21"/>
      <c r="BGR9" s="21"/>
      <c r="BGS9" s="21"/>
      <c r="BGT9" s="21"/>
      <c r="BGU9" s="21"/>
      <c r="BGV9" s="21"/>
      <c r="BGW9" s="21"/>
      <c r="BGX9" s="21"/>
      <c r="BGY9" s="21"/>
      <c r="BGZ9" s="21"/>
      <c r="BHA9" s="21"/>
      <c r="BHB9" s="21"/>
      <c r="BHC9" s="21"/>
      <c r="BHD9" s="21"/>
      <c r="BHE9" s="21"/>
      <c r="BHF9" s="21"/>
      <c r="BHG9" s="21"/>
      <c r="BHH9" s="21"/>
      <c r="BHI9" s="21"/>
      <c r="BHJ9" s="21"/>
      <c r="BHK9" s="21"/>
      <c r="BHL9" s="21"/>
      <c r="BHM9" s="21"/>
      <c r="BHN9" s="21"/>
      <c r="BHO9" s="21"/>
      <c r="BHP9" s="21"/>
      <c r="BHQ9" s="21"/>
      <c r="BHR9" s="21"/>
      <c r="BHS9" s="21"/>
      <c r="BHT9" s="21"/>
      <c r="BHU9" s="21"/>
      <c r="BHV9" s="21"/>
      <c r="BHW9" s="21"/>
      <c r="BHX9" s="21"/>
      <c r="BHY9" s="21"/>
      <c r="BHZ9" s="21"/>
      <c r="BIA9" s="21"/>
      <c r="BIB9" s="21"/>
      <c r="BIC9" s="21"/>
      <c r="BID9" s="21"/>
      <c r="BIE9" s="21"/>
      <c r="BIF9" s="21"/>
      <c r="BIG9" s="21"/>
      <c r="BIH9" s="21"/>
      <c r="BII9" s="21"/>
      <c r="BIJ9" s="21"/>
      <c r="BIK9" s="21"/>
      <c r="BIL9" s="21"/>
      <c r="BIM9" s="21"/>
      <c r="BIN9" s="21"/>
      <c r="BIO9" s="21"/>
      <c r="BIP9" s="21"/>
      <c r="BIQ9" s="21"/>
      <c r="BIR9" s="21"/>
      <c r="BIS9" s="21"/>
      <c r="BIT9" s="21"/>
      <c r="BIU9" s="21"/>
      <c r="BIV9" s="21"/>
      <c r="BIW9" s="21"/>
      <c r="BIX9" s="21"/>
      <c r="BIY9" s="21"/>
      <c r="BIZ9" s="21"/>
      <c r="BJA9" s="21"/>
      <c r="BJB9" s="21"/>
      <c r="BJC9" s="21"/>
      <c r="BJD9" s="21"/>
      <c r="BJE9" s="21"/>
      <c r="BJF9" s="21"/>
      <c r="BJG9" s="21"/>
      <c r="BJH9" s="21"/>
      <c r="BJI9" s="21"/>
      <c r="BJJ9" s="21"/>
      <c r="BJK9" s="21"/>
      <c r="BJL9" s="21"/>
      <c r="BJM9" s="21"/>
      <c r="BJN9" s="21"/>
      <c r="BJO9" s="21"/>
      <c r="BJP9" s="21"/>
      <c r="BJQ9" s="21"/>
      <c r="BJR9" s="21"/>
      <c r="BJS9" s="21"/>
      <c r="BJT9" s="21"/>
      <c r="BJU9" s="21"/>
      <c r="BJV9" s="21"/>
      <c r="BJW9" s="21"/>
      <c r="BJX9" s="21"/>
      <c r="BJY9" s="21"/>
      <c r="BJZ9" s="21"/>
      <c r="BKA9" s="21"/>
      <c r="BKB9" s="21"/>
      <c r="BKC9" s="21"/>
      <c r="BKD9" s="21"/>
      <c r="BKE9" s="21"/>
      <c r="BKF9" s="21"/>
      <c r="BKG9" s="21"/>
      <c r="BKH9" s="21"/>
      <c r="BKI9" s="21"/>
      <c r="BKJ9" s="21"/>
      <c r="BKK9" s="21"/>
      <c r="BKL9" s="21"/>
      <c r="BKM9" s="21"/>
      <c r="BKN9" s="21"/>
      <c r="BKO9" s="21"/>
      <c r="BKP9" s="21"/>
      <c r="BKQ9" s="21"/>
      <c r="BKR9" s="21"/>
      <c r="BKS9" s="21"/>
      <c r="BKT9" s="21"/>
      <c r="BKU9" s="21"/>
      <c r="BKV9" s="21"/>
      <c r="BKW9" s="21"/>
      <c r="BKX9" s="21"/>
      <c r="BKY9" s="21"/>
      <c r="BKZ9" s="21"/>
      <c r="BLA9" s="21"/>
      <c r="BLB9" s="21"/>
      <c r="BLC9" s="21"/>
      <c r="BLD9" s="21"/>
      <c r="BLE9" s="21"/>
      <c r="BLF9" s="21"/>
      <c r="BLG9" s="21"/>
      <c r="BLH9" s="21"/>
      <c r="BLI9" s="21"/>
      <c r="BLJ9" s="21"/>
      <c r="BLK9" s="21"/>
      <c r="BLL9" s="21"/>
      <c r="BLM9" s="21"/>
      <c r="BLN9" s="21"/>
      <c r="BLO9" s="21"/>
      <c r="BLP9" s="21"/>
      <c r="BLQ9" s="21"/>
      <c r="BLR9" s="21"/>
      <c r="BLS9" s="21"/>
      <c r="BLT9" s="21"/>
      <c r="BLU9" s="21"/>
      <c r="BLV9" s="21"/>
      <c r="BLW9" s="21"/>
      <c r="BLX9" s="21"/>
      <c r="BLY9" s="21"/>
      <c r="BLZ9" s="21"/>
      <c r="BMA9" s="21"/>
      <c r="BMB9" s="21"/>
      <c r="BMC9" s="21"/>
      <c r="BMD9" s="21"/>
      <c r="BME9" s="21"/>
      <c r="BMF9" s="21"/>
      <c r="BMG9" s="21"/>
      <c r="BMH9" s="21"/>
      <c r="BMI9" s="21"/>
      <c r="BMJ9" s="21"/>
      <c r="BMK9" s="21"/>
      <c r="BML9" s="21"/>
      <c r="BMM9" s="21"/>
      <c r="BMN9" s="21"/>
      <c r="BMO9" s="21"/>
      <c r="BMP9" s="21"/>
      <c r="BMQ9" s="21"/>
      <c r="BMR9" s="21"/>
      <c r="BMS9" s="21"/>
      <c r="BMT9" s="21"/>
      <c r="BMU9" s="21"/>
      <c r="BMV9" s="21"/>
      <c r="BMW9" s="21"/>
      <c r="BMX9" s="21"/>
      <c r="BMY9" s="21"/>
      <c r="BMZ9" s="21"/>
      <c r="BNA9" s="21"/>
      <c r="BNB9" s="21"/>
      <c r="BNC9" s="21"/>
      <c r="BND9" s="21"/>
      <c r="BNE9" s="21"/>
      <c r="BNF9" s="21"/>
      <c r="BNG9" s="21"/>
      <c r="BNH9" s="21"/>
      <c r="BNI9" s="21"/>
      <c r="BNJ9" s="21"/>
      <c r="BNK9" s="21"/>
      <c r="BNL9" s="21"/>
      <c r="BNM9" s="21"/>
      <c r="BNN9" s="21"/>
      <c r="BNO9" s="21"/>
      <c r="BNP9" s="21"/>
      <c r="BNQ9" s="21"/>
      <c r="BNR9" s="21"/>
      <c r="BNS9" s="21"/>
      <c r="BNT9" s="21"/>
      <c r="BNU9" s="21"/>
      <c r="BNV9" s="21"/>
      <c r="BNW9" s="21"/>
      <c r="BNX9" s="21"/>
      <c r="BNY9" s="21"/>
      <c r="BNZ9" s="21"/>
      <c r="BOA9" s="21"/>
      <c r="BOB9" s="21"/>
      <c r="BOC9" s="21"/>
      <c r="BOD9" s="21"/>
      <c r="BOE9" s="21"/>
      <c r="BOF9" s="21"/>
      <c r="BOG9" s="21"/>
      <c r="BOH9" s="21"/>
      <c r="BOI9" s="21"/>
      <c r="BOJ9" s="21"/>
      <c r="BOK9" s="21"/>
      <c r="BOL9" s="21"/>
      <c r="BOM9" s="21"/>
      <c r="BON9" s="21"/>
      <c r="BOO9" s="21"/>
      <c r="BOP9" s="21"/>
      <c r="BOQ9" s="21"/>
      <c r="BOR9" s="21"/>
      <c r="BOS9" s="21"/>
      <c r="BOT9" s="21"/>
      <c r="BOU9" s="21"/>
      <c r="BOV9" s="21"/>
      <c r="BOW9" s="21"/>
      <c r="BOX9" s="21"/>
      <c r="BOY9" s="21"/>
      <c r="BOZ9" s="21"/>
      <c r="BPA9" s="21"/>
      <c r="BPB9" s="21"/>
      <c r="BPC9" s="21"/>
      <c r="BPD9" s="21"/>
      <c r="BPE9" s="21"/>
      <c r="BPF9" s="21"/>
      <c r="BPG9" s="21"/>
      <c r="BPH9" s="21"/>
      <c r="BPI9" s="21"/>
      <c r="BPJ9" s="21"/>
      <c r="BPK9" s="21"/>
      <c r="BPL9" s="21"/>
      <c r="BPM9" s="21"/>
      <c r="BPN9" s="21"/>
      <c r="BPO9" s="21"/>
      <c r="BPP9" s="21"/>
      <c r="BPQ9" s="21"/>
      <c r="BPR9" s="21"/>
      <c r="BPS9" s="21"/>
      <c r="BPT9" s="21"/>
      <c r="BPU9" s="21"/>
      <c r="BPV9" s="21"/>
      <c r="BPW9" s="21"/>
      <c r="BPX9" s="21"/>
      <c r="BPY9" s="21"/>
      <c r="BPZ9" s="21"/>
      <c r="BQA9" s="21"/>
      <c r="BQB9" s="21"/>
      <c r="BQC9" s="21"/>
      <c r="BQD9" s="21"/>
      <c r="BQE9" s="21"/>
      <c r="BQF9" s="21"/>
      <c r="BQG9" s="21"/>
      <c r="BQH9" s="21"/>
      <c r="BQI9" s="21"/>
      <c r="BQJ9" s="21"/>
      <c r="BQK9" s="21"/>
      <c r="BQL9" s="21"/>
      <c r="BQM9" s="21"/>
      <c r="BQN9" s="21"/>
      <c r="BQO9" s="21"/>
      <c r="BQP9" s="21"/>
      <c r="BQQ9" s="21"/>
      <c r="BQR9" s="21"/>
      <c r="BQS9" s="21"/>
      <c r="BQT9" s="21"/>
      <c r="BQU9" s="21"/>
      <c r="BQV9" s="21"/>
      <c r="BQW9" s="21"/>
      <c r="BQX9" s="21"/>
      <c r="BQY9" s="21"/>
      <c r="BQZ9" s="21"/>
      <c r="BRA9" s="21"/>
      <c r="BRB9" s="21"/>
      <c r="BRC9" s="21"/>
      <c r="BRD9" s="21"/>
      <c r="BRE9" s="21"/>
      <c r="BRF9" s="21"/>
      <c r="BRG9" s="21"/>
      <c r="BRH9" s="21"/>
      <c r="BRI9" s="21"/>
      <c r="BRJ9" s="21"/>
      <c r="BRK9" s="21"/>
      <c r="BRL9" s="21"/>
      <c r="BRM9" s="21"/>
      <c r="BRN9" s="21"/>
      <c r="BRO9" s="21"/>
      <c r="BRP9" s="21"/>
      <c r="BRQ9" s="21"/>
      <c r="BRR9" s="21"/>
      <c r="BRS9" s="21"/>
      <c r="BRT9" s="21"/>
      <c r="BRU9" s="21"/>
      <c r="BRV9" s="21"/>
      <c r="BRW9" s="21"/>
      <c r="BRX9" s="21"/>
      <c r="BRY9" s="21"/>
      <c r="BRZ9" s="21"/>
      <c r="BSA9" s="21"/>
      <c r="BSB9" s="21"/>
      <c r="BSC9" s="21"/>
      <c r="BSD9" s="21"/>
      <c r="BSE9" s="21"/>
      <c r="BSF9" s="21"/>
      <c r="BSG9" s="21"/>
      <c r="BSH9" s="21"/>
      <c r="BSI9" s="21"/>
      <c r="BSJ9" s="21"/>
      <c r="BSK9" s="21"/>
      <c r="BSL9" s="21"/>
      <c r="BSM9" s="21"/>
      <c r="BSN9" s="21"/>
      <c r="BSO9" s="21"/>
      <c r="BSP9" s="21"/>
      <c r="BSQ9" s="21"/>
      <c r="BSR9" s="21"/>
      <c r="BSS9" s="21"/>
      <c r="BST9" s="21"/>
      <c r="BSU9" s="21"/>
      <c r="BSV9" s="21"/>
      <c r="BSW9" s="21"/>
      <c r="BSX9" s="21"/>
      <c r="BSY9" s="21"/>
      <c r="BSZ9" s="21"/>
      <c r="BTA9" s="21"/>
      <c r="BTB9" s="21"/>
      <c r="BTC9" s="21"/>
      <c r="BTD9" s="21"/>
      <c r="BTE9" s="21"/>
      <c r="BTF9" s="21"/>
      <c r="BTG9" s="21"/>
      <c r="BTH9" s="21"/>
      <c r="BTI9" s="21"/>
      <c r="BTJ9" s="21"/>
      <c r="BTK9" s="21"/>
      <c r="BTL9" s="21"/>
      <c r="BTM9" s="21"/>
      <c r="BTN9" s="21"/>
      <c r="BTO9" s="21"/>
      <c r="BTP9" s="21"/>
      <c r="BTQ9" s="21"/>
      <c r="BTR9" s="21"/>
      <c r="BTS9" s="21"/>
      <c r="BTT9" s="21"/>
      <c r="BTU9" s="21"/>
      <c r="BTV9" s="21"/>
      <c r="BTW9" s="21"/>
      <c r="BTX9" s="21"/>
      <c r="BTY9" s="21"/>
      <c r="BTZ9" s="21"/>
      <c r="BUA9" s="21"/>
      <c r="BUB9" s="21"/>
      <c r="BUC9" s="21"/>
      <c r="BUD9" s="21"/>
      <c r="BUE9" s="21"/>
      <c r="BUF9" s="21"/>
      <c r="BUG9" s="21"/>
      <c r="BUH9" s="21"/>
      <c r="BUI9" s="21"/>
      <c r="BUJ9" s="21"/>
      <c r="BUK9" s="21"/>
      <c r="BUL9" s="21"/>
      <c r="BUM9" s="21"/>
      <c r="BUN9" s="21"/>
      <c r="BUO9" s="21"/>
      <c r="BUP9" s="21"/>
      <c r="BUQ9" s="21"/>
      <c r="BUR9" s="21"/>
      <c r="BUS9" s="21"/>
      <c r="BUT9" s="21"/>
      <c r="BUU9" s="21"/>
      <c r="BUV9" s="21"/>
      <c r="BUW9" s="21"/>
      <c r="BUX9" s="21"/>
      <c r="BUY9" s="21"/>
      <c r="BUZ9" s="21"/>
      <c r="BVA9" s="21"/>
      <c r="BVB9" s="21"/>
      <c r="BVC9" s="21"/>
      <c r="BVD9" s="21"/>
      <c r="BVE9" s="21"/>
      <c r="BVF9" s="21"/>
      <c r="BVG9" s="21"/>
      <c r="BVH9" s="21"/>
      <c r="BVI9" s="21"/>
      <c r="BVJ9" s="21"/>
      <c r="BVK9" s="21"/>
      <c r="BVL9" s="21"/>
      <c r="BVM9" s="21"/>
      <c r="BVN9" s="21"/>
      <c r="BVO9" s="21"/>
      <c r="BVP9" s="21"/>
      <c r="BVQ9" s="21"/>
      <c r="BVR9" s="21"/>
      <c r="BVS9" s="21"/>
      <c r="BVT9" s="21"/>
      <c r="BVU9" s="21"/>
      <c r="BVV9" s="21"/>
      <c r="BVW9" s="21"/>
      <c r="BVX9" s="21"/>
      <c r="BVY9" s="21"/>
      <c r="BVZ9" s="21"/>
      <c r="BWA9" s="21"/>
      <c r="BWB9" s="21"/>
      <c r="BWC9" s="21"/>
      <c r="BWD9" s="21"/>
      <c r="BWE9" s="21"/>
      <c r="BWF9" s="21"/>
      <c r="BWG9" s="21"/>
      <c r="BWH9" s="21"/>
      <c r="BWI9" s="21"/>
      <c r="BWJ9" s="21"/>
      <c r="BWK9" s="21"/>
      <c r="BWL9" s="21"/>
      <c r="BWM9" s="21"/>
      <c r="BWN9" s="21"/>
      <c r="BWO9" s="21"/>
      <c r="BWP9" s="21"/>
      <c r="BWQ9" s="21"/>
      <c r="BWR9" s="21"/>
      <c r="BWS9" s="21"/>
      <c r="BWT9" s="21"/>
      <c r="BWU9" s="21"/>
      <c r="BWV9" s="21"/>
      <c r="BWW9" s="21"/>
      <c r="BWX9" s="21"/>
      <c r="BWY9" s="21"/>
      <c r="BWZ9" s="21"/>
      <c r="BXA9" s="21"/>
      <c r="BXB9" s="21"/>
      <c r="BXC9" s="21"/>
      <c r="BXD9" s="21"/>
      <c r="BXE9" s="21"/>
      <c r="BXF9" s="21"/>
      <c r="BXG9" s="21"/>
      <c r="BXH9" s="21"/>
      <c r="BXI9" s="21"/>
      <c r="BXJ9" s="21"/>
      <c r="BXK9" s="21"/>
      <c r="BXL9" s="21"/>
      <c r="BXM9" s="21"/>
      <c r="BXN9" s="21"/>
      <c r="BXO9" s="21"/>
      <c r="BXP9" s="21"/>
      <c r="BXQ9" s="21"/>
      <c r="BXR9" s="21"/>
      <c r="BXS9" s="21"/>
      <c r="BXT9" s="21"/>
      <c r="BXU9" s="21"/>
      <c r="BXV9" s="21"/>
      <c r="BXW9" s="21"/>
      <c r="BXX9" s="21"/>
      <c r="BXY9" s="21"/>
      <c r="BXZ9" s="21"/>
      <c r="BYA9" s="21"/>
      <c r="BYB9" s="21"/>
      <c r="BYC9" s="21"/>
      <c r="BYD9" s="21"/>
      <c r="BYE9" s="21"/>
      <c r="BYF9" s="21"/>
      <c r="BYG9" s="21"/>
      <c r="BYH9" s="21"/>
      <c r="BYI9" s="21"/>
      <c r="BYJ9" s="21"/>
      <c r="BYK9" s="21"/>
      <c r="BYL9" s="21"/>
      <c r="BYM9" s="21"/>
      <c r="BYN9" s="21"/>
      <c r="BYO9" s="21"/>
      <c r="BYP9" s="21"/>
      <c r="BYQ9" s="21"/>
      <c r="BYR9" s="21"/>
      <c r="BYS9" s="21"/>
      <c r="BYT9" s="21"/>
      <c r="BYU9" s="21"/>
      <c r="BYV9" s="21"/>
      <c r="BYW9" s="21"/>
      <c r="BYX9" s="21"/>
      <c r="BYY9" s="21"/>
      <c r="BYZ9" s="21"/>
      <c r="BZA9" s="21"/>
      <c r="BZB9" s="21"/>
      <c r="BZC9" s="21"/>
      <c r="BZD9" s="21"/>
      <c r="BZE9" s="21"/>
      <c r="BZF9" s="21"/>
      <c r="BZG9" s="21"/>
      <c r="BZH9" s="21"/>
      <c r="BZI9" s="21"/>
      <c r="BZJ9" s="21"/>
      <c r="BZK9" s="21"/>
      <c r="BZL9" s="21"/>
      <c r="BZM9" s="21"/>
      <c r="BZN9" s="21"/>
      <c r="BZO9" s="21"/>
      <c r="BZP9" s="21"/>
      <c r="BZQ9" s="21"/>
      <c r="BZR9" s="21"/>
      <c r="BZS9" s="21"/>
      <c r="BZT9" s="21"/>
      <c r="BZU9" s="21"/>
      <c r="BZV9" s="21"/>
      <c r="BZW9" s="21"/>
      <c r="BZX9" s="21"/>
      <c r="BZY9" s="21"/>
      <c r="BZZ9" s="21"/>
      <c r="CAA9" s="21"/>
      <c r="CAB9" s="21"/>
      <c r="CAC9" s="21"/>
      <c r="CAD9" s="21"/>
      <c r="CAE9" s="21"/>
      <c r="CAF9" s="21"/>
      <c r="CAG9" s="21"/>
      <c r="CAH9" s="21"/>
      <c r="CAI9" s="21"/>
      <c r="CAJ9" s="21"/>
      <c r="CAK9" s="21"/>
      <c r="CAL9" s="21"/>
      <c r="CAM9" s="21"/>
      <c r="CAN9" s="21"/>
      <c r="CAO9" s="21"/>
      <c r="CAP9" s="21"/>
      <c r="CAQ9" s="21"/>
      <c r="CAR9" s="21"/>
      <c r="CAS9" s="21"/>
      <c r="CAT9" s="21"/>
      <c r="CAU9" s="21"/>
      <c r="CAV9" s="21"/>
      <c r="CAW9" s="21"/>
      <c r="CAX9" s="21"/>
      <c r="CAY9" s="21"/>
      <c r="CAZ9" s="21"/>
      <c r="CBA9" s="21"/>
      <c r="CBB9" s="21"/>
      <c r="CBC9" s="21"/>
      <c r="CBD9" s="21"/>
      <c r="CBE9" s="21"/>
      <c r="CBF9" s="21"/>
      <c r="CBG9" s="21"/>
      <c r="CBH9" s="21"/>
      <c r="CBI9" s="21"/>
      <c r="CBJ9" s="21"/>
      <c r="CBK9" s="21"/>
      <c r="CBL9" s="21"/>
      <c r="CBM9" s="21"/>
      <c r="CBN9" s="21"/>
      <c r="CBO9" s="21"/>
      <c r="CBP9" s="21"/>
      <c r="CBQ9" s="21"/>
      <c r="CBR9" s="21"/>
      <c r="CBS9" s="21"/>
      <c r="CBT9" s="21"/>
      <c r="CBU9" s="21"/>
      <c r="CBV9" s="21"/>
      <c r="CBW9" s="21"/>
      <c r="CBX9" s="21"/>
      <c r="CBY9" s="21"/>
      <c r="CBZ9" s="21"/>
      <c r="CCA9" s="21"/>
      <c r="CCB9" s="21"/>
      <c r="CCC9" s="21"/>
      <c r="CCD9" s="21"/>
      <c r="CCE9" s="21"/>
      <c r="CCF9" s="21"/>
      <c r="CCG9" s="21"/>
      <c r="CCH9" s="21"/>
      <c r="CCI9" s="21"/>
      <c r="CCJ9" s="21"/>
      <c r="CCK9" s="21"/>
      <c r="CCL9" s="21"/>
      <c r="CCM9" s="21"/>
      <c r="CCN9" s="21"/>
      <c r="CCO9" s="21"/>
      <c r="CCP9" s="21"/>
      <c r="CCQ9" s="21"/>
      <c r="CCR9" s="21"/>
      <c r="CCS9" s="21"/>
      <c r="CCT9" s="21"/>
      <c r="CCU9" s="21"/>
      <c r="CCV9" s="21"/>
      <c r="CCW9" s="21"/>
      <c r="CCX9" s="21"/>
      <c r="CCY9" s="21"/>
      <c r="CCZ9" s="21"/>
      <c r="CDA9" s="21"/>
      <c r="CDB9" s="21"/>
      <c r="CDC9" s="21"/>
      <c r="CDD9" s="21"/>
      <c r="CDE9" s="21"/>
      <c r="CDF9" s="21"/>
      <c r="CDG9" s="21"/>
      <c r="CDH9" s="21"/>
      <c r="CDI9" s="21"/>
      <c r="CDJ9" s="21"/>
      <c r="CDK9" s="21"/>
      <c r="CDL9" s="21"/>
      <c r="CDM9" s="21"/>
      <c r="CDN9" s="21"/>
      <c r="CDO9" s="21"/>
      <c r="CDP9" s="21"/>
      <c r="CDQ9" s="21"/>
      <c r="CDR9" s="21"/>
      <c r="CDS9" s="21"/>
      <c r="CDT9" s="21"/>
      <c r="CDU9" s="21"/>
      <c r="CDV9" s="21"/>
      <c r="CDW9" s="21"/>
      <c r="CDX9" s="21"/>
      <c r="CDY9" s="21"/>
      <c r="CDZ9" s="21"/>
      <c r="CEA9" s="21"/>
      <c r="CEB9" s="21"/>
      <c r="CEC9" s="21"/>
      <c r="CED9" s="21"/>
      <c r="CEE9" s="21"/>
      <c r="CEF9" s="21"/>
      <c r="CEG9" s="21"/>
      <c r="CEH9" s="21"/>
      <c r="CEI9" s="21"/>
      <c r="CEJ9" s="21"/>
      <c r="CEK9" s="21"/>
      <c r="CEL9" s="21"/>
      <c r="CEM9" s="21"/>
      <c r="CEN9" s="21"/>
      <c r="CEO9" s="21"/>
      <c r="CEP9" s="21"/>
      <c r="CEQ9" s="21"/>
      <c r="CER9" s="21"/>
      <c r="CES9" s="21"/>
      <c r="CET9" s="21"/>
      <c r="CEU9" s="21"/>
      <c r="CEV9" s="21"/>
      <c r="CEW9" s="21"/>
      <c r="CEX9" s="21"/>
      <c r="CEY9" s="21"/>
      <c r="CEZ9" s="21"/>
      <c r="CFA9" s="21"/>
      <c r="CFB9" s="21"/>
      <c r="CFC9" s="21"/>
      <c r="CFD9" s="21"/>
      <c r="CFE9" s="21"/>
      <c r="CFF9" s="21"/>
      <c r="CFG9" s="21"/>
      <c r="CFH9" s="21"/>
      <c r="CFI9" s="21"/>
      <c r="CFJ9" s="21"/>
      <c r="CFK9" s="21"/>
      <c r="CFL9" s="21"/>
      <c r="CFM9" s="21"/>
      <c r="CFN9" s="21"/>
      <c r="CFO9" s="21"/>
      <c r="CFP9" s="21"/>
      <c r="CFQ9" s="21"/>
      <c r="CFR9" s="21"/>
      <c r="CFS9" s="21"/>
      <c r="CFT9" s="21"/>
      <c r="CFU9" s="21"/>
      <c r="CFV9" s="21"/>
      <c r="CFW9" s="21"/>
      <c r="CFX9" s="21"/>
      <c r="CFY9" s="21"/>
      <c r="CFZ9" s="21"/>
      <c r="CGA9" s="21"/>
      <c r="CGB9" s="21"/>
      <c r="CGC9" s="21"/>
      <c r="CGD9" s="21"/>
      <c r="CGE9" s="21"/>
      <c r="CGF9" s="21"/>
      <c r="CGG9" s="21"/>
      <c r="CGH9" s="21"/>
      <c r="CGI9" s="21"/>
      <c r="CGJ9" s="21"/>
      <c r="CGK9" s="21"/>
      <c r="CGL9" s="21"/>
      <c r="CGM9" s="21"/>
      <c r="CGN9" s="21"/>
      <c r="CGO9" s="21"/>
      <c r="CGP9" s="21"/>
      <c r="CGQ9" s="21"/>
      <c r="CGR9" s="21"/>
      <c r="CGS9" s="21"/>
      <c r="CGT9" s="21"/>
      <c r="CGU9" s="21"/>
      <c r="CGV9" s="21"/>
      <c r="CGW9" s="21"/>
      <c r="CGX9" s="21"/>
      <c r="CGY9" s="21"/>
      <c r="CGZ9" s="21"/>
      <c r="CHA9" s="21"/>
      <c r="CHB9" s="21"/>
      <c r="CHC9" s="21"/>
      <c r="CHD9" s="21"/>
      <c r="CHE9" s="21"/>
      <c r="CHF9" s="21"/>
      <c r="CHG9" s="21"/>
      <c r="CHH9" s="21"/>
      <c r="CHI9" s="21"/>
      <c r="CHJ9" s="21"/>
      <c r="CHK9" s="21"/>
      <c r="CHL9" s="21"/>
      <c r="CHM9" s="21"/>
      <c r="CHN9" s="21"/>
      <c r="CHO9" s="21"/>
      <c r="CHP9" s="21"/>
      <c r="CHQ9" s="21"/>
      <c r="CHR9" s="21"/>
      <c r="CHS9" s="21"/>
      <c r="CHT9" s="21"/>
      <c r="CHU9" s="21"/>
      <c r="CHV9" s="21"/>
      <c r="CHW9" s="21"/>
      <c r="CHX9" s="21"/>
      <c r="CHY9" s="21"/>
      <c r="CHZ9" s="21"/>
      <c r="CIA9" s="21"/>
      <c r="CIB9" s="21"/>
      <c r="CIC9" s="21"/>
      <c r="CID9" s="21"/>
      <c r="CIE9" s="21"/>
      <c r="CIF9" s="21"/>
      <c r="CIG9" s="21"/>
      <c r="CIH9" s="21"/>
      <c r="CII9" s="21"/>
      <c r="CIJ9" s="21"/>
      <c r="CIK9" s="21"/>
      <c r="CIL9" s="21"/>
      <c r="CIM9" s="21"/>
      <c r="CIN9" s="21"/>
      <c r="CIO9" s="21"/>
      <c r="CIP9" s="21"/>
      <c r="CIQ9" s="21"/>
      <c r="CIR9" s="21"/>
      <c r="CIS9" s="21"/>
      <c r="CIT9" s="21"/>
      <c r="CIU9" s="21"/>
      <c r="CIV9" s="21"/>
      <c r="CIW9" s="21"/>
      <c r="CIX9" s="21"/>
      <c r="CIY9" s="21"/>
      <c r="CIZ9" s="21"/>
      <c r="CJA9" s="21"/>
      <c r="CJB9" s="21"/>
      <c r="CJC9" s="21"/>
      <c r="CJD9" s="21"/>
      <c r="CJE9" s="21"/>
      <c r="CJF9" s="21"/>
      <c r="CJG9" s="21"/>
      <c r="CJH9" s="21"/>
      <c r="CJI9" s="21"/>
      <c r="CJJ9" s="21"/>
      <c r="CJK9" s="21"/>
      <c r="CJL9" s="21"/>
      <c r="CJM9" s="21"/>
      <c r="CJN9" s="21"/>
      <c r="CJO9" s="21"/>
      <c r="CJP9" s="21"/>
      <c r="CJQ9" s="21"/>
      <c r="CJR9" s="21"/>
      <c r="CJS9" s="21"/>
      <c r="CJT9" s="21"/>
      <c r="CJU9" s="21"/>
      <c r="CJV9" s="21"/>
      <c r="CJW9" s="21"/>
      <c r="CJX9" s="21"/>
      <c r="CJY9" s="21"/>
      <c r="CJZ9" s="21"/>
      <c r="CKA9" s="21"/>
      <c r="CKB9" s="21"/>
      <c r="CKC9" s="21"/>
      <c r="CKD9" s="21"/>
      <c r="CKE9" s="21"/>
      <c r="CKF9" s="21"/>
      <c r="CKG9" s="21"/>
      <c r="CKH9" s="21"/>
      <c r="CKI9" s="21"/>
      <c r="CKJ9" s="21"/>
      <c r="CKK9" s="21"/>
      <c r="CKL9" s="21"/>
      <c r="CKM9" s="21"/>
      <c r="CKN9" s="21"/>
      <c r="CKO9" s="21"/>
      <c r="CKP9" s="21"/>
      <c r="CKQ9" s="21"/>
      <c r="CKR9" s="21"/>
      <c r="CKS9" s="21"/>
      <c r="CKT9" s="21"/>
      <c r="CKU9" s="21"/>
      <c r="CKV9" s="21"/>
      <c r="CKW9" s="21"/>
      <c r="CKX9" s="21"/>
      <c r="CKY9" s="21"/>
      <c r="CKZ9" s="21"/>
      <c r="CLA9" s="21"/>
      <c r="CLB9" s="21"/>
      <c r="CLC9" s="21"/>
      <c r="CLD9" s="21"/>
      <c r="CLE9" s="21"/>
      <c r="CLF9" s="21"/>
      <c r="CLG9" s="21"/>
      <c r="CLH9" s="21"/>
      <c r="CLI9" s="21"/>
      <c r="CLJ9" s="21"/>
      <c r="CLK9" s="21"/>
      <c r="CLL9" s="21"/>
      <c r="CLM9" s="21"/>
      <c r="CLN9" s="21"/>
      <c r="CLO9" s="21"/>
      <c r="CLP9" s="21"/>
      <c r="CLQ9" s="21"/>
      <c r="CLR9" s="21"/>
      <c r="CLS9" s="21"/>
      <c r="CLT9" s="21"/>
      <c r="CLU9" s="21"/>
      <c r="CLV9" s="21"/>
      <c r="CLW9" s="21"/>
      <c r="CLX9" s="21"/>
      <c r="CLY9" s="21"/>
      <c r="CLZ9" s="21"/>
      <c r="CMA9" s="21"/>
      <c r="CMB9" s="21"/>
      <c r="CMC9" s="21"/>
      <c r="CMD9" s="21"/>
      <c r="CME9" s="21"/>
      <c r="CMF9" s="21"/>
      <c r="CMG9" s="21"/>
      <c r="CMH9" s="21"/>
      <c r="CMI9" s="21"/>
      <c r="CMJ9" s="21"/>
      <c r="CMK9" s="21"/>
      <c r="CML9" s="21"/>
      <c r="CMM9" s="21"/>
      <c r="CMN9" s="21"/>
      <c r="CMO9" s="21"/>
      <c r="CMP9" s="21"/>
      <c r="CMQ9" s="21"/>
      <c r="CMR9" s="21"/>
      <c r="CMS9" s="21"/>
      <c r="CMT9" s="21"/>
      <c r="CMU9" s="21"/>
      <c r="CMV9" s="21"/>
      <c r="CMW9" s="21"/>
      <c r="CMX9" s="21"/>
      <c r="CMY9" s="21"/>
      <c r="CMZ9" s="21"/>
      <c r="CNA9" s="21"/>
      <c r="CNB9" s="21"/>
      <c r="CNC9" s="21"/>
      <c r="CND9" s="21"/>
      <c r="CNE9" s="21"/>
      <c r="CNF9" s="21"/>
      <c r="CNG9" s="21"/>
      <c r="CNH9" s="21"/>
      <c r="CNI9" s="21"/>
      <c r="CNJ9" s="21"/>
      <c r="CNK9" s="21"/>
      <c r="CNL9" s="21"/>
      <c r="CNM9" s="21"/>
      <c r="CNN9" s="21"/>
      <c r="CNO9" s="21"/>
      <c r="CNP9" s="21"/>
      <c r="CNQ9" s="21"/>
      <c r="CNR9" s="21"/>
      <c r="CNS9" s="21"/>
      <c r="CNT9" s="21"/>
      <c r="CNU9" s="21"/>
      <c r="CNV9" s="21"/>
      <c r="CNW9" s="21"/>
      <c r="CNX9" s="21"/>
      <c r="CNY9" s="21"/>
      <c r="CNZ9" s="21"/>
      <c r="COA9" s="21"/>
      <c r="COB9" s="21"/>
      <c r="COC9" s="21"/>
      <c r="COD9" s="21"/>
      <c r="COE9" s="21"/>
      <c r="COF9" s="21"/>
      <c r="COG9" s="21"/>
      <c r="COH9" s="21"/>
      <c r="COI9" s="21"/>
      <c r="COJ9" s="21"/>
      <c r="COK9" s="21"/>
      <c r="COL9" s="21"/>
      <c r="COM9" s="21"/>
      <c r="CON9" s="21"/>
      <c r="COO9" s="21"/>
      <c r="COP9" s="21"/>
      <c r="COQ9" s="21"/>
      <c r="COR9" s="21"/>
      <c r="COS9" s="21"/>
      <c r="COT9" s="21"/>
      <c r="COU9" s="21"/>
      <c r="COV9" s="21"/>
      <c r="COW9" s="21"/>
      <c r="COX9" s="21"/>
      <c r="COY9" s="21"/>
      <c r="COZ9" s="21"/>
      <c r="CPA9" s="21"/>
      <c r="CPB9" s="21"/>
      <c r="CPC9" s="21"/>
      <c r="CPD9" s="21"/>
      <c r="CPE9" s="21"/>
      <c r="CPF9" s="21"/>
      <c r="CPG9" s="21"/>
      <c r="CPH9" s="21"/>
      <c r="CPI9" s="21"/>
      <c r="CPJ9" s="21"/>
      <c r="CPK9" s="21"/>
      <c r="CPL9" s="21"/>
      <c r="CPM9" s="21"/>
      <c r="CPN9" s="21"/>
      <c r="CPO9" s="21"/>
      <c r="CPP9" s="21"/>
      <c r="CPQ9" s="21"/>
      <c r="CPR9" s="21"/>
      <c r="CPS9" s="21"/>
      <c r="CPT9" s="21"/>
      <c r="CPU9" s="21"/>
      <c r="CPV9" s="21"/>
      <c r="CPW9" s="21"/>
      <c r="CPX9" s="21"/>
      <c r="CPY9" s="21"/>
      <c r="CPZ9" s="21"/>
      <c r="CQA9" s="21"/>
      <c r="CQB9" s="21"/>
      <c r="CQC9" s="21"/>
      <c r="CQD9" s="21"/>
      <c r="CQE9" s="21"/>
      <c r="CQF9" s="21"/>
      <c r="CQG9" s="21"/>
      <c r="CQH9" s="21"/>
      <c r="CQI9" s="21"/>
      <c r="CQJ9" s="21"/>
      <c r="CQK9" s="21"/>
      <c r="CQL9" s="21"/>
      <c r="CQM9" s="21"/>
      <c r="CQN9" s="21"/>
      <c r="CQO9" s="21"/>
      <c r="CQP9" s="21"/>
      <c r="CQQ9" s="21"/>
      <c r="CQR9" s="21"/>
      <c r="CQS9" s="21"/>
      <c r="CQT9" s="21"/>
      <c r="CQU9" s="21"/>
      <c r="CQV9" s="21"/>
      <c r="CQW9" s="21"/>
      <c r="CQX9" s="21"/>
      <c r="CQY9" s="21"/>
      <c r="CQZ9" s="21"/>
      <c r="CRA9" s="21"/>
      <c r="CRB9" s="21"/>
      <c r="CRC9" s="21"/>
      <c r="CRD9" s="21"/>
      <c r="CRE9" s="21"/>
      <c r="CRF9" s="21"/>
      <c r="CRG9" s="21"/>
      <c r="CRH9" s="21"/>
      <c r="CRI9" s="21"/>
      <c r="CRJ9" s="21"/>
      <c r="CRK9" s="21"/>
      <c r="CRL9" s="21"/>
      <c r="CRM9" s="21"/>
      <c r="CRN9" s="21"/>
      <c r="CRO9" s="21"/>
      <c r="CRP9" s="21"/>
      <c r="CRQ9" s="21"/>
      <c r="CRR9" s="21"/>
      <c r="CRS9" s="21"/>
      <c r="CRT9" s="21"/>
      <c r="CRU9" s="21"/>
      <c r="CRV9" s="21"/>
      <c r="CRW9" s="21"/>
      <c r="CRX9" s="21"/>
      <c r="CRY9" s="21"/>
      <c r="CRZ9" s="21"/>
      <c r="CSA9" s="21"/>
      <c r="CSB9" s="21"/>
      <c r="CSC9" s="21"/>
      <c r="CSD9" s="21"/>
      <c r="CSE9" s="21"/>
      <c r="CSF9" s="21"/>
      <c r="CSG9" s="21"/>
      <c r="CSH9" s="21"/>
      <c r="CSI9" s="21"/>
      <c r="CSJ9" s="21"/>
      <c r="CSK9" s="21"/>
      <c r="CSL9" s="21"/>
      <c r="CSM9" s="21"/>
      <c r="CSN9" s="21"/>
      <c r="CSO9" s="21"/>
      <c r="CSP9" s="21"/>
      <c r="CSQ9" s="21"/>
      <c r="CSR9" s="21"/>
      <c r="CSS9" s="21"/>
      <c r="CST9" s="21"/>
      <c r="CSU9" s="21"/>
      <c r="CSV9" s="21"/>
      <c r="CSW9" s="21"/>
      <c r="CSX9" s="21"/>
      <c r="CSY9" s="21"/>
      <c r="CSZ9" s="21"/>
      <c r="CTA9" s="21"/>
      <c r="CTB9" s="21"/>
      <c r="CTC9" s="21"/>
      <c r="CTD9" s="21"/>
      <c r="CTE9" s="21"/>
      <c r="CTF9" s="21"/>
      <c r="CTG9" s="21"/>
      <c r="CTH9" s="21"/>
      <c r="CTI9" s="21"/>
      <c r="CTJ9" s="21"/>
      <c r="CTK9" s="21"/>
      <c r="CTL9" s="21"/>
      <c r="CTM9" s="21"/>
      <c r="CTN9" s="21"/>
      <c r="CTO9" s="21"/>
      <c r="CTP9" s="21"/>
      <c r="CTQ9" s="21"/>
      <c r="CTR9" s="21"/>
      <c r="CTS9" s="21"/>
      <c r="CTT9" s="21"/>
      <c r="CTU9" s="21"/>
      <c r="CTV9" s="21"/>
      <c r="CTW9" s="21"/>
      <c r="CTX9" s="21"/>
      <c r="CTY9" s="21"/>
      <c r="CTZ9" s="21"/>
      <c r="CUA9" s="21"/>
      <c r="CUB9" s="21"/>
      <c r="CUC9" s="21"/>
      <c r="CUD9" s="21"/>
      <c r="CUE9" s="21"/>
      <c r="CUF9" s="21"/>
      <c r="CUG9" s="21"/>
      <c r="CUH9" s="21"/>
      <c r="CUI9" s="21"/>
      <c r="CUJ9" s="21"/>
      <c r="CUK9" s="21"/>
      <c r="CUL9" s="21"/>
      <c r="CUM9" s="21"/>
      <c r="CUN9" s="21"/>
      <c r="CUO9" s="21"/>
      <c r="CUP9" s="21"/>
      <c r="CUQ9" s="21"/>
      <c r="CUR9" s="21"/>
      <c r="CUS9" s="21"/>
      <c r="CUT9" s="21"/>
      <c r="CUU9" s="21"/>
      <c r="CUV9" s="21"/>
      <c r="CUW9" s="21"/>
      <c r="CUX9" s="21"/>
      <c r="CUY9" s="21"/>
      <c r="CUZ9" s="21"/>
      <c r="CVA9" s="21"/>
      <c r="CVB9" s="21"/>
      <c r="CVC9" s="21"/>
      <c r="CVD9" s="21"/>
      <c r="CVE9" s="21"/>
      <c r="CVF9" s="21"/>
      <c r="CVG9" s="21"/>
      <c r="CVH9" s="21"/>
      <c r="CVI9" s="21"/>
      <c r="CVJ9" s="21"/>
      <c r="CVK9" s="21"/>
      <c r="CVL9" s="21"/>
      <c r="CVM9" s="21"/>
      <c r="CVN9" s="21"/>
      <c r="CVO9" s="21"/>
      <c r="CVP9" s="21"/>
      <c r="CVQ9" s="21"/>
      <c r="CVR9" s="21"/>
      <c r="CVS9" s="21"/>
      <c r="CVT9" s="21"/>
      <c r="CVU9" s="21"/>
      <c r="CVV9" s="21"/>
      <c r="CVW9" s="21"/>
      <c r="CVX9" s="21"/>
      <c r="CVY9" s="21"/>
      <c r="CVZ9" s="21"/>
      <c r="CWA9" s="21"/>
      <c r="CWB9" s="21"/>
      <c r="CWC9" s="21"/>
      <c r="CWD9" s="21"/>
      <c r="CWE9" s="21"/>
      <c r="CWF9" s="21"/>
      <c r="CWG9" s="21"/>
      <c r="CWH9" s="21"/>
      <c r="CWI9" s="21"/>
      <c r="CWJ9" s="21"/>
      <c r="CWK9" s="21"/>
      <c r="CWL9" s="21"/>
      <c r="CWM9" s="21"/>
      <c r="CWN9" s="21"/>
      <c r="CWO9" s="21"/>
      <c r="CWP9" s="21"/>
      <c r="CWQ9" s="21"/>
      <c r="CWR9" s="21"/>
      <c r="CWS9" s="21"/>
      <c r="CWT9" s="21"/>
      <c r="CWU9" s="21"/>
      <c r="CWV9" s="21"/>
      <c r="CWW9" s="21"/>
      <c r="CWX9" s="21"/>
      <c r="CWY9" s="21"/>
      <c r="CWZ9" s="21"/>
      <c r="CXA9" s="21"/>
      <c r="CXB9" s="21"/>
      <c r="CXC9" s="21"/>
      <c r="CXD9" s="21"/>
      <c r="CXE9" s="21"/>
      <c r="CXF9" s="21"/>
      <c r="CXG9" s="21"/>
      <c r="CXH9" s="21"/>
      <c r="CXI9" s="21"/>
      <c r="CXJ9" s="21"/>
      <c r="CXK9" s="21"/>
      <c r="CXL9" s="21"/>
      <c r="CXM9" s="21"/>
      <c r="CXN9" s="21"/>
      <c r="CXO9" s="21"/>
      <c r="CXP9" s="21"/>
      <c r="CXQ9" s="21"/>
      <c r="CXR9" s="21"/>
      <c r="CXS9" s="21"/>
      <c r="CXT9" s="21"/>
      <c r="CXU9" s="21"/>
      <c r="CXV9" s="21"/>
      <c r="CXW9" s="21"/>
      <c r="CXX9" s="21"/>
      <c r="CXY9" s="21"/>
      <c r="CXZ9" s="21"/>
      <c r="CYA9" s="21"/>
      <c r="CYB9" s="21"/>
      <c r="CYC9" s="21"/>
      <c r="CYD9" s="21"/>
      <c r="CYE9" s="21"/>
      <c r="CYF9" s="21"/>
      <c r="CYG9" s="21"/>
      <c r="CYH9" s="21"/>
      <c r="CYI9" s="21"/>
      <c r="CYJ9" s="21"/>
      <c r="CYK9" s="21"/>
      <c r="CYL9" s="21"/>
      <c r="CYM9" s="21"/>
      <c r="CYN9" s="21"/>
      <c r="CYO9" s="21"/>
      <c r="CYP9" s="21"/>
      <c r="CYQ9" s="21"/>
      <c r="CYR9" s="21"/>
      <c r="CYS9" s="21"/>
      <c r="CYT9" s="21"/>
      <c r="CYU9" s="21"/>
      <c r="CYV9" s="21"/>
      <c r="CYW9" s="21"/>
      <c r="CYX9" s="21"/>
      <c r="CYY9" s="21"/>
      <c r="CYZ9" s="21"/>
      <c r="CZA9" s="21"/>
      <c r="CZB9" s="21"/>
      <c r="CZC9" s="21"/>
      <c r="CZD9" s="21"/>
      <c r="CZE9" s="21"/>
      <c r="CZF9" s="21"/>
      <c r="CZG9" s="21"/>
      <c r="CZH9" s="21"/>
      <c r="CZI9" s="21"/>
      <c r="CZJ9" s="21"/>
      <c r="CZK9" s="21"/>
      <c r="CZL9" s="21"/>
      <c r="CZM9" s="21"/>
      <c r="CZN9" s="21"/>
      <c r="CZO9" s="21"/>
      <c r="CZP9" s="21"/>
      <c r="CZQ9" s="21"/>
      <c r="CZR9" s="21"/>
      <c r="CZS9" s="21"/>
      <c r="CZT9" s="21"/>
      <c r="CZU9" s="21"/>
      <c r="CZV9" s="21"/>
      <c r="CZW9" s="21"/>
      <c r="CZX9" s="21"/>
      <c r="CZY9" s="21"/>
      <c r="CZZ9" s="21"/>
      <c r="DAA9" s="21"/>
      <c r="DAB9" s="21"/>
      <c r="DAC9" s="21"/>
      <c r="DAD9" s="21"/>
      <c r="DAE9" s="21"/>
      <c r="DAF9" s="21"/>
      <c r="DAG9" s="21"/>
      <c r="DAH9" s="21"/>
      <c r="DAI9" s="21"/>
      <c r="DAJ9" s="21"/>
      <c r="DAK9" s="21"/>
      <c r="DAL9" s="21"/>
      <c r="DAM9" s="21"/>
      <c r="DAN9" s="21"/>
      <c r="DAO9" s="21"/>
      <c r="DAP9" s="21"/>
      <c r="DAQ9" s="21"/>
      <c r="DAR9" s="21"/>
      <c r="DAS9" s="21"/>
      <c r="DAT9" s="21"/>
      <c r="DAU9" s="21"/>
      <c r="DAV9" s="21"/>
      <c r="DAW9" s="21"/>
      <c r="DAX9" s="21"/>
      <c r="DAY9" s="21"/>
      <c r="DAZ9" s="21"/>
      <c r="DBA9" s="21"/>
      <c r="DBB9" s="21"/>
      <c r="DBC9" s="21"/>
      <c r="DBD9" s="21"/>
      <c r="DBE9" s="21"/>
      <c r="DBF9" s="21"/>
      <c r="DBG9" s="21"/>
      <c r="DBH9" s="21"/>
      <c r="DBI9" s="21"/>
      <c r="DBJ9" s="21"/>
      <c r="DBK9" s="21"/>
      <c r="DBL9" s="21"/>
      <c r="DBM9" s="21"/>
      <c r="DBN9" s="21"/>
      <c r="DBO9" s="21"/>
      <c r="DBP9" s="21"/>
      <c r="DBQ9" s="21"/>
      <c r="DBR9" s="21"/>
      <c r="DBS9" s="21"/>
      <c r="DBT9" s="21"/>
      <c r="DBU9" s="21"/>
      <c r="DBV9" s="21"/>
      <c r="DBW9" s="21"/>
      <c r="DBX9" s="21"/>
      <c r="DBY9" s="21"/>
      <c r="DBZ9" s="21"/>
      <c r="DCA9" s="21"/>
      <c r="DCB9" s="21"/>
      <c r="DCC9" s="21"/>
      <c r="DCD9" s="21"/>
      <c r="DCE9" s="21"/>
      <c r="DCF9" s="21"/>
      <c r="DCG9" s="21"/>
      <c r="DCH9" s="21"/>
      <c r="DCI9" s="21"/>
      <c r="DCJ9" s="21"/>
      <c r="DCK9" s="21"/>
      <c r="DCL9" s="21"/>
      <c r="DCM9" s="21"/>
      <c r="DCN9" s="21"/>
      <c r="DCO9" s="21"/>
      <c r="DCP9" s="21"/>
      <c r="DCQ9" s="21"/>
      <c r="DCR9" s="21"/>
      <c r="DCS9" s="21"/>
      <c r="DCT9" s="21"/>
      <c r="DCU9" s="21"/>
      <c r="DCV9" s="21"/>
      <c r="DCW9" s="21"/>
      <c r="DCX9" s="21"/>
      <c r="DCY9" s="21"/>
      <c r="DCZ9" s="21"/>
      <c r="DDA9" s="21"/>
      <c r="DDB9" s="21"/>
      <c r="DDC9" s="21"/>
      <c r="DDD9" s="21"/>
      <c r="DDE9" s="21"/>
      <c r="DDF9" s="21"/>
      <c r="DDG9" s="21"/>
      <c r="DDH9" s="21"/>
      <c r="DDI9" s="21"/>
      <c r="DDJ9" s="21"/>
      <c r="DDK9" s="21"/>
      <c r="DDL9" s="21"/>
      <c r="DDM9" s="21"/>
      <c r="DDN9" s="21"/>
      <c r="DDO9" s="21"/>
      <c r="DDP9" s="21"/>
      <c r="DDQ9" s="21"/>
      <c r="DDR9" s="21"/>
      <c r="DDS9" s="21"/>
      <c r="DDT9" s="21"/>
      <c r="DDU9" s="21"/>
      <c r="DDV9" s="21"/>
      <c r="DDW9" s="21"/>
      <c r="DDX9" s="21"/>
      <c r="DDY9" s="21"/>
      <c r="DDZ9" s="21"/>
      <c r="DEA9" s="21"/>
      <c r="DEB9" s="21"/>
      <c r="DEC9" s="21"/>
      <c r="DED9" s="21"/>
      <c r="DEE9" s="21"/>
      <c r="DEF9" s="21"/>
      <c r="DEG9" s="21"/>
      <c r="DEH9" s="21"/>
      <c r="DEI9" s="21"/>
      <c r="DEJ9" s="21"/>
      <c r="DEK9" s="21"/>
      <c r="DEL9" s="21"/>
      <c r="DEM9" s="21"/>
      <c r="DEN9" s="21"/>
      <c r="DEO9" s="21"/>
      <c r="DEP9" s="21"/>
      <c r="DEQ9" s="21"/>
      <c r="DER9" s="21"/>
      <c r="DES9" s="21"/>
      <c r="DET9" s="21"/>
      <c r="DEU9" s="21"/>
      <c r="DEV9" s="21"/>
      <c r="DEW9" s="21"/>
      <c r="DEX9" s="21"/>
      <c r="DEY9" s="21"/>
      <c r="DEZ9" s="21"/>
      <c r="DFA9" s="21"/>
      <c r="DFB9" s="21"/>
      <c r="DFC9" s="21"/>
      <c r="DFD9" s="21"/>
      <c r="DFE9" s="21"/>
      <c r="DFF9" s="21"/>
      <c r="DFG9" s="21"/>
      <c r="DFH9" s="21"/>
      <c r="DFI9" s="21"/>
      <c r="DFJ9" s="21"/>
      <c r="DFK9" s="21"/>
      <c r="DFL9" s="21"/>
      <c r="DFM9" s="21"/>
      <c r="DFN9" s="21"/>
      <c r="DFO9" s="21"/>
      <c r="DFP9" s="21"/>
      <c r="DFQ9" s="21"/>
      <c r="DFR9" s="21"/>
      <c r="DFS9" s="21"/>
      <c r="DFT9" s="21"/>
      <c r="DFU9" s="21"/>
      <c r="DFV9" s="21"/>
      <c r="DFW9" s="21"/>
      <c r="DFX9" s="21"/>
      <c r="DFY9" s="21"/>
      <c r="DFZ9" s="21"/>
      <c r="DGA9" s="21"/>
      <c r="DGB9" s="21"/>
      <c r="DGC9" s="21"/>
      <c r="DGD9" s="21"/>
      <c r="DGE9" s="21"/>
      <c r="DGF9" s="21"/>
      <c r="DGG9" s="21"/>
      <c r="DGH9" s="21"/>
      <c r="DGI9" s="21"/>
      <c r="DGJ9" s="21"/>
      <c r="DGK9" s="21"/>
      <c r="DGL9" s="21"/>
      <c r="DGM9" s="21"/>
      <c r="DGN9" s="21"/>
      <c r="DGO9" s="21"/>
      <c r="DGP9" s="21"/>
      <c r="DGQ9" s="21"/>
      <c r="DGR9" s="21"/>
      <c r="DGS9" s="21"/>
      <c r="DGT9" s="21"/>
      <c r="DGU9" s="21"/>
      <c r="DGV9" s="21"/>
      <c r="DGW9" s="21"/>
      <c r="DGX9" s="21"/>
      <c r="DGY9" s="21"/>
      <c r="DGZ9" s="21"/>
      <c r="DHA9" s="21"/>
      <c r="DHB9" s="21"/>
      <c r="DHC9" s="21"/>
      <c r="DHD9" s="21"/>
      <c r="DHE9" s="21"/>
      <c r="DHF9" s="21"/>
      <c r="DHG9" s="21"/>
      <c r="DHH9" s="21"/>
      <c r="DHI9" s="21"/>
      <c r="DHJ9" s="21"/>
      <c r="DHK9" s="21"/>
      <c r="DHL9" s="21"/>
      <c r="DHM9" s="21"/>
      <c r="DHN9" s="21"/>
      <c r="DHO9" s="21"/>
      <c r="DHP9" s="21"/>
      <c r="DHQ9" s="21"/>
      <c r="DHR9" s="21"/>
      <c r="DHS9" s="21"/>
      <c r="DHT9" s="21"/>
      <c r="DHU9" s="21"/>
      <c r="DHV9" s="21"/>
      <c r="DHW9" s="21"/>
      <c r="DHX9" s="21"/>
      <c r="DHY9" s="21"/>
      <c r="DHZ9" s="21"/>
      <c r="DIA9" s="21"/>
      <c r="DIB9" s="21"/>
      <c r="DIC9" s="21"/>
      <c r="DID9" s="21"/>
      <c r="DIE9" s="21"/>
      <c r="DIF9" s="21"/>
      <c r="DIG9" s="21"/>
      <c r="DIH9" s="21"/>
      <c r="DII9" s="21"/>
      <c r="DIJ9" s="21"/>
      <c r="DIK9" s="21"/>
      <c r="DIL9" s="21"/>
      <c r="DIM9" s="21"/>
      <c r="DIN9" s="21"/>
      <c r="DIO9" s="21"/>
      <c r="DIP9" s="21"/>
      <c r="DIQ9" s="21"/>
      <c r="DIR9" s="21"/>
      <c r="DIS9" s="21"/>
      <c r="DIT9" s="21"/>
      <c r="DIU9" s="21"/>
      <c r="DIV9" s="21"/>
      <c r="DIW9" s="21"/>
      <c r="DIX9" s="21"/>
      <c r="DIY9" s="21"/>
      <c r="DIZ9" s="21"/>
      <c r="DJA9" s="21"/>
      <c r="DJB9" s="21"/>
      <c r="DJC9" s="21"/>
      <c r="DJD9" s="21"/>
      <c r="DJE9" s="21"/>
      <c r="DJF9" s="21"/>
      <c r="DJG9" s="21"/>
      <c r="DJH9" s="21"/>
      <c r="DJI9" s="21"/>
      <c r="DJJ9" s="21"/>
      <c r="DJK9" s="21"/>
      <c r="DJL9" s="21"/>
      <c r="DJM9" s="21"/>
      <c r="DJN9" s="21"/>
      <c r="DJO9" s="21"/>
      <c r="DJP9" s="21"/>
      <c r="DJQ9" s="21"/>
      <c r="DJR9" s="21"/>
      <c r="DJS9" s="21"/>
      <c r="DJT9" s="21"/>
      <c r="DJU9" s="21"/>
      <c r="DJV9" s="21"/>
      <c r="DJW9" s="21"/>
      <c r="DJX9" s="21"/>
      <c r="DJY9" s="21"/>
      <c r="DJZ9" s="21"/>
      <c r="DKA9" s="21"/>
      <c r="DKB9" s="21"/>
      <c r="DKC9" s="21"/>
      <c r="DKD9" s="21"/>
      <c r="DKE9" s="21"/>
      <c r="DKF9" s="21"/>
      <c r="DKG9" s="21"/>
      <c r="DKH9" s="21"/>
      <c r="DKI9" s="21"/>
      <c r="DKJ9" s="21"/>
      <c r="DKK9" s="21"/>
      <c r="DKL9" s="21"/>
      <c r="DKM9" s="21"/>
      <c r="DKN9" s="21"/>
      <c r="DKO9" s="21"/>
      <c r="DKP9" s="21"/>
      <c r="DKQ9" s="21"/>
      <c r="DKR9" s="21"/>
      <c r="DKS9" s="21"/>
      <c r="DKT9" s="21"/>
      <c r="DKU9" s="21"/>
      <c r="DKV9" s="21"/>
      <c r="DKW9" s="21"/>
      <c r="DKX9" s="21"/>
      <c r="DKY9" s="21"/>
      <c r="DKZ9" s="21"/>
      <c r="DLA9" s="21"/>
      <c r="DLB9" s="21"/>
      <c r="DLC9" s="21"/>
      <c r="DLD9" s="21"/>
      <c r="DLE9" s="21"/>
      <c r="DLF9" s="21"/>
      <c r="DLG9" s="21"/>
      <c r="DLH9" s="21"/>
      <c r="DLI9" s="21"/>
      <c r="DLJ9" s="21"/>
      <c r="DLK9" s="21"/>
      <c r="DLL9" s="21"/>
      <c r="DLM9" s="21"/>
      <c r="DLN9" s="21"/>
      <c r="DLO9" s="21"/>
      <c r="DLP9" s="21"/>
      <c r="DLQ9" s="21"/>
      <c r="DLR9" s="21"/>
      <c r="DLS9" s="21"/>
      <c r="DLT9" s="21"/>
      <c r="DLU9" s="21"/>
      <c r="DLV9" s="21"/>
      <c r="DLW9" s="21"/>
      <c r="DLX9" s="21"/>
      <c r="DLY9" s="21"/>
      <c r="DLZ9" s="21"/>
      <c r="DMA9" s="21"/>
      <c r="DMB9" s="21"/>
      <c r="DMC9" s="21"/>
      <c r="DMD9" s="21"/>
      <c r="DME9" s="21"/>
      <c r="DMF9" s="21"/>
      <c r="DMG9" s="21"/>
      <c r="DMH9" s="21"/>
      <c r="DMI9" s="21"/>
      <c r="DMJ9" s="21"/>
      <c r="DMK9" s="21"/>
      <c r="DML9" s="21"/>
      <c r="DMM9" s="21"/>
      <c r="DMN9" s="21"/>
      <c r="DMO9" s="21"/>
      <c r="DMP9" s="21"/>
      <c r="DMQ9" s="21"/>
      <c r="DMR9" s="21"/>
      <c r="DMS9" s="21"/>
      <c r="DMT9" s="21"/>
      <c r="DMU9" s="21"/>
      <c r="DMV9" s="21"/>
      <c r="DMW9" s="21"/>
      <c r="DMX9" s="21"/>
      <c r="DMY9" s="21"/>
      <c r="DMZ9" s="21"/>
      <c r="DNA9" s="21"/>
      <c r="DNB9" s="21"/>
      <c r="DNC9" s="21"/>
      <c r="DND9" s="21"/>
      <c r="DNE9" s="21"/>
      <c r="DNF9" s="21"/>
      <c r="DNG9" s="21"/>
      <c r="DNH9" s="21"/>
      <c r="DNI9" s="21"/>
      <c r="DNJ9" s="21"/>
      <c r="DNK9" s="21"/>
      <c r="DNL9" s="21"/>
      <c r="DNM9" s="21"/>
      <c r="DNN9" s="21"/>
      <c r="DNO9" s="21"/>
      <c r="DNP9" s="21"/>
      <c r="DNQ9" s="21"/>
      <c r="DNR9" s="21"/>
      <c r="DNS9" s="21"/>
      <c r="DNT9" s="21"/>
      <c r="DNU9" s="21"/>
      <c r="DNV9" s="21"/>
      <c r="DNW9" s="21"/>
      <c r="DNX9" s="21"/>
      <c r="DNY9" s="21"/>
      <c r="DNZ9" s="21"/>
      <c r="DOA9" s="21"/>
      <c r="DOB9" s="21"/>
      <c r="DOC9" s="21"/>
      <c r="DOD9" s="21"/>
      <c r="DOE9" s="21"/>
      <c r="DOF9" s="21"/>
      <c r="DOG9" s="21"/>
      <c r="DOH9" s="21"/>
      <c r="DOI9" s="21"/>
      <c r="DOJ9" s="21"/>
      <c r="DOK9" s="21"/>
      <c r="DOL9" s="21"/>
      <c r="DOM9" s="21"/>
      <c r="DON9" s="21"/>
      <c r="DOO9" s="21"/>
      <c r="DOP9" s="21"/>
      <c r="DOQ9" s="21"/>
      <c r="DOR9" s="21"/>
      <c r="DOS9" s="21"/>
      <c r="DOT9" s="21"/>
      <c r="DOU9" s="21"/>
      <c r="DOV9" s="21"/>
      <c r="DOW9" s="21"/>
      <c r="DOX9" s="21"/>
      <c r="DOY9" s="21"/>
      <c r="DOZ9" s="21"/>
      <c r="DPA9" s="21"/>
      <c r="DPB9" s="21"/>
      <c r="DPC9" s="21"/>
      <c r="DPD9" s="21"/>
      <c r="DPE9" s="21"/>
      <c r="DPF9" s="21"/>
      <c r="DPG9" s="21"/>
      <c r="DPH9" s="21"/>
      <c r="DPI9" s="21"/>
      <c r="DPJ9" s="21"/>
      <c r="DPK9" s="21"/>
      <c r="DPL9" s="21"/>
      <c r="DPM9" s="21"/>
      <c r="DPN9" s="21"/>
      <c r="DPO9" s="21"/>
      <c r="DPP9" s="21"/>
      <c r="DPQ9" s="21"/>
      <c r="DPR9" s="21"/>
      <c r="DPS9" s="21"/>
      <c r="DPT9" s="21"/>
      <c r="DPU9" s="21"/>
      <c r="DPV9" s="21"/>
      <c r="DPW9" s="21"/>
      <c r="DPX9" s="21"/>
      <c r="DPY9" s="21"/>
      <c r="DPZ9" s="21"/>
      <c r="DQA9" s="21"/>
      <c r="DQB9" s="21"/>
      <c r="DQC9" s="21"/>
      <c r="DQD9" s="21"/>
      <c r="DQE9" s="21"/>
      <c r="DQF9" s="21"/>
      <c r="DQG9" s="21"/>
      <c r="DQH9" s="21"/>
      <c r="DQI9" s="21"/>
      <c r="DQJ9" s="21"/>
      <c r="DQK9" s="21"/>
      <c r="DQL9" s="21"/>
      <c r="DQM9" s="21"/>
      <c r="DQN9" s="21"/>
      <c r="DQO9" s="21"/>
      <c r="DQP9" s="21"/>
      <c r="DQQ9" s="21"/>
      <c r="DQR9" s="21"/>
      <c r="DQS9" s="21"/>
      <c r="DQT9" s="21"/>
      <c r="DQU9" s="21"/>
      <c r="DQV9" s="21"/>
      <c r="DQW9" s="21"/>
      <c r="DQX9" s="21"/>
      <c r="DQY9" s="21"/>
      <c r="DQZ9" s="21"/>
      <c r="DRA9" s="21"/>
      <c r="DRB9" s="21"/>
      <c r="DRC9" s="21"/>
      <c r="DRD9" s="21"/>
      <c r="DRE9" s="21"/>
      <c r="DRF9" s="21"/>
      <c r="DRG9" s="21"/>
      <c r="DRH9" s="21"/>
      <c r="DRI9" s="21"/>
      <c r="DRJ9" s="21"/>
      <c r="DRK9" s="21"/>
      <c r="DRL9" s="21"/>
      <c r="DRM9" s="21"/>
      <c r="DRN9" s="21"/>
      <c r="DRO9" s="21"/>
      <c r="DRP9" s="21"/>
      <c r="DRQ9" s="21"/>
      <c r="DRR9" s="21"/>
      <c r="DRS9" s="21"/>
      <c r="DRT9" s="21"/>
      <c r="DRU9" s="21"/>
      <c r="DRV9" s="21"/>
      <c r="DRW9" s="21"/>
      <c r="DRX9" s="21"/>
      <c r="DRY9" s="21"/>
      <c r="DRZ9" s="21"/>
      <c r="DSA9" s="21"/>
      <c r="DSB9" s="21"/>
      <c r="DSC9" s="21"/>
      <c r="DSD9" s="21"/>
      <c r="DSE9" s="21"/>
      <c r="DSF9" s="21"/>
      <c r="DSG9" s="21"/>
      <c r="DSH9" s="21"/>
      <c r="DSI9" s="21"/>
      <c r="DSJ9" s="21"/>
      <c r="DSK9" s="21"/>
      <c r="DSL9" s="21"/>
      <c r="DSM9" s="21"/>
      <c r="DSN9" s="21"/>
      <c r="DSO9" s="21"/>
      <c r="DSP9" s="21"/>
      <c r="DSQ9" s="21"/>
      <c r="DSR9" s="21"/>
      <c r="DSS9" s="21"/>
      <c r="DST9" s="21"/>
      <c r="DSU9" s="21"/>
      <c r="DSV9" s="21"/>
      <c r="DSW9" s="21"/>
      <c r="DSX9" s="21"/>
      <c r="DSY9" s="21"/>
      <c r="DSZ9" s="21"/>
      <c r="DTA9" s="21"/>
      <c r="DTB9" s="21"/>
      <c r="DTC9" s="21"/>
      <c r="DTD9" s="21"/>
      <c r="DTE9" s="21"/>
      <c r="DTF9" s="21"/>
      <c r="DTG9" s="21"/>
      <c r="DTH9" s="21"/>
      <c r="DTI9" s="21"/>
      <c r="DTJ9" s="21"/>
      <c r="DTK9" s="21"/>
      <c r="DTL9" s="21"/>
      <c r="DTM9" s="21"/>
      <c r="DTN9" s="21"/>
      <c r="DTO9" s="21"/>
      <c r="DTP9" s="21"/>
      <c r="DTQ9" s="21"/>
      <c r="DTR9" s="21"/>
      <c r="DTS9" s="21"/>
      <c r="DTT9" s="21"/>
      <c r="DTU9" s="21"/>
      <c r="DTV9" s="21"/>
      <c r="DTW9" s="21"/>
      <c r="DTX9" s="21"/>
      <c r="DTY9" s="21"/>
      <c r="DTZ9" s="21"/>
      <c r="DUA9" s="21"/>
      <c r="DUB9" s="21"/>
      <c r="DUC9" s="21"/>
      <c r="DUD9" s="21"/>
      <c r="DUE9" s="21"/>
      <c r="DUF9" s="21"/>
      <c r="DUG9" s="21"/>
      <c r="DUH9" s="21"/>
      <c r="DUI9" s="21"/>
      <c r="DUJ9" s="21"/>
      <c r="DUK9" s="21"/>
      <c r="DUL9" s="21"/>
      <c r="DUM9" s="21"/>
      <c r="DUN9" s="21"/>
      <c r="DUO9" s="21"/>
      <c r="DUP9" s="21"/>
      <c r="DUQ9" s="21"/>
      <c r="DUR9" s="21"/>
      <c r="DUS9" s="21"/>
      <c r="DUT9" s="21"/>
      <c r="DUU9" s="21"/>
      <c r="DUV9" s="21"/>
      <c r="DUW9" s="21"/>
      <c r="DUX9" s="21"/>
      <c r="DUY9" s="21"/>
      <c r="DUZ9" s="21"/>
      <c r="DVA9" s="21"/>
      <c r="DVB9" s="21"/>
      <c r="DVC9" s="21"/>
      <c r="DVD9" s="21"/>
      <c r="DVE9" s="21"/>
      <c r="DVF9" s="21"/>
      <c r="DVG9" s="21"/>
      <c r="DVH9" s="21"/>
      <c r="DVI9" s="21"/>
      <c r="DVJ9" s="21"/>
      <c r="DVK9" s="21"/>
      <c r="DVL9" s="21"/>
      <c r="DVM9" s="21"/>
      <c r="DVN9" s="21"/>
      <c r="DVO9" s="21"/>
      <c r="DVP9" s="21"/>
      <c r="DVQ9" s="21"/>
      <c r="DVR9" s="21"/>
      <c r="DVS9" s="21"/>
      <c r="DVT9" s="21"/>
      <c r="DVU9" s="21"/>
      <c r="DVV9" s="21"/>
      <c r="DVW9" s="21"/>
      <c r="DVX9" s="21"/>
      <c r="DVY9" s="21"/>
      <c r="DVZ9" s="21"/>
      <c r="DWA9" s="21"/>
      <c r="DWB9" s="21"/>
      <c r="DWC9" s="21"/>
      <c r="DWD9" s="21"/>
      <c r="DWE9" s="21"/>
      <c r="DWF9" s="21"/>
      <c r="DWG9" s="21"/>
      <c r="DWH9" s="21"/>
      <c r="DWI9" s="21"/>
      <c r="DWJ9" s="21"/>
      <c r="DWK9" s="21"/>
      <c r="DWL9" s="21"/>
      <c r="DWM9" s="21"/>
      <c r="DWN9" s="21"/>
      <c r="DWO9" s="21"/>
      <c r="DWP9" s="21"/>
      <c r="DWQ9" s="21"/>
      <c r="DWR9" s="21"/>
      <c r="DWS9" s="21"/>
      <c r="DWT9" s="21"/>
      <c r="DWU9" s="21"/>
      <c r="DWV9" s="21"/>
      <c r="DWW9" s="21"/>
      <c r="DWX9" s="21"/>
      <c r="DWY9" s="21"/>
      <c r="DWZ9" s="21"/>
      <c r="DXA9" s="21"/>
      <c r="DXB9" s="21"/>
      <c r="DXC9" s="21"/>
      <c r="DXD9" s="21"/>
      <c r="DXE9" s="21"/>
      <c r="DXF9" s="21"/>
      <c r="DXG9" s="21"/>
      <c r="DXH9" s="21"/>
      <c r="DXI9" s="21"/>
      <c r="DXJ9" s="21"/>
      <c r="DXK9" s="21"/>
      <c r="DXL9" s="21"/>
      <c r="DXM9" s="21"/>
      <c r="DXN9" s="21"/>
      <c r="DXO9" s="21"/>
      <c r="DXP9" s="21"/>
      <c r="DXQ9" s="21"/>
      <c r="DXR9" s="21"/>
      <c r="DXS9" s="21"/>
      <c r="DXT9" s="21"/>
      <c r="DXU9" s="21"/>
      <c r="DXV9" s="21"/>
      <c r="DXW9" s="21"/>
      <c r="DXX9" s="21"/>
      <c r="DXY9" s="21"/>
      <c r="DXZ9" s="21"/>
      <c r="DYA9" s="21"/>
      <c r="DYB9" s="21"/>
      <c r="DYC9" s="21"/>
      <c r="DYD9" s="21"/>
      <c r="DYE9" s="21"/>
      <c r="DYF9" s="21"/>
      <c r="DYG9" s="21"/>
      <c r="DYH9" s="21"/>
      <c r="DYI9" s="21"/>
      <c r="DYJ9" s="21"/>
      <c r="DYK9" s="21"/>
      <c r="DYL9" s="21"/>
      <c r="DYM9" s="21"/>
      <c r="DYN9" s="21"/>
      <c r="DYO9" s="21"/>
      <c r="DYP9" s="21"/>
      <c r="DYQ9" s="21"/>
      <c r="DYR9" s="21"/>
      <c r="DYS9" s="21"/>
      <c r="DYT9" s="21"/>
      <c r="DYU9" s="21"/>
      <c r="DYV9" s="21"/>
      <c r="DYW9" s="21"/>
      <c r="DYX9" s="21"/>
      <c r="DYY9" s="21"/>
      <c r="DYZ9" s="21"/>
      <c r="DZA9" s="21"/>
      <c r="DZB9" s="21"/>
      <c r="DZC9" s="21"/>
      <c r="DZD9" s="21"/>
      <c r="DZE9" s="21"/>
      <c r="DZF9" s="21"/>
      <c r="DZG9" s="21"/>
      <c r="DZH9" s="21"/>
      <c r="DZI9" s="21"/>
      <c r="DZJ9" s="21"/>
      <c r="DZK9" s="21"/>
      <c r="DZL9" s="21"/>
      <c r="DZM9" s="21"/>
      <c r="DZN9" s="21"/>
      <c r="DZO9" s="21"/>
      <c r="DZP9" s="21"/>
      <c r="DZQ9" s="21"/>
      <c r="DZR9" s="21"/>
      <c r="DZS9" s="21"/>
      <c r="DZT9" s="21"/>
      <c r="DZU9" s="21"/>
      <c r="DZV9" s="21"/>
      <c r="DZW9" s="21"/>
      <c r="DZX9" s="21"/>
      <c r="DZY9" s="21"/>
      <c r="DZZ9" s="21"/>
      <c r="EAA9" s="21"/>
      <c r="EAB9" s="21"/>
      <c r="EAC9" s="21"/>
      <c r="EAD9" s="21"/>
      <c r="EAE9" s="21"/>
      <c r="EAF9" s="21"/>
      <c r="EAG9" s="21"/>
      <c r="EAH9" s="21"/>
      <c r="EAI9" s="21"/>
      <c r="EAJ9" s="21"/>
      <c r="EAK9" s="21"/>
      <c r="EAL9" s="21"/>
      <c r="EAM9" s="21"/>
      <c r="EAN9" s="21"/>
      <c r="EAO9" s="21"/>
      <c r="EAP9" s="21"/>
      <c r="EAQ9" s="21"/>
      <c r="EAR9" s="21"/>
      <c r="EAS9" s="21"/>
      <c r="EAT9" s="21"/>
      <c r="EAU9" s="21"/>
      <c r="EAV9" s="21"/>
      <c r="EAW9" s="21"/>
      <c r="EAX9" s="21"/>
      <c r="EAY9" s="21"/>
      <c r="EAZ9" s="21"/>
      <c r="EBA9" s="21"/>
      <c r="EBB9" s="21"/>
      <c r="EBC9" s="21"/>
      <c r="EBD9" s="21"/>
      <c r="EBE9" s="21"/>
      <c r="EBF9" s="21"/>
      <c r="EBG9" s="21"/>
      <c r="EBH9" s="21"/>
      <c r="EBI9" s="21"/>
      <c r="EBJ9" s="21"/>
      <c r="EBK9" s="21"/>
      <c r="EBL9" s="21"/>
      <c r="EBM9" s="21"/>
      <c r="EBN9" s="21"/>
      <c r="EBO9" s="21"/>
      <c r="EBP9" s="21"/>
      <c r="EBQ9" s="21"/>
      <c r="EBR9" s="21"/>
      <c r="EBS9" s="21"/>
      <c r="EBT9" s="21"/>
      <c r="EBU9" s="21"/>
      <c r="EBV9" s="21"/>
      <c r="EBW9" s="21"/>
      <c r="EBX9" s="21"/>
      <c r="EBY9" s="21"/>
      <c r="EBZ9" s="21"/>
      <c r="ECA9" s="21"/>
      <c r="ECB9" s="21"/>
      <c r="ECC9" s="21"/>
      <c r="ECD9" s="21"/>
      <c r="ECE9" s="21"/>
      <c r="ECF9" s="21"/>
      <c r="ECG9" s="21"/>
      <c r="ECH9" s="21"/>
      <c r="ECI9" s="21"/>
      <c r="ECJ9" s="21"/>
      <c r="ECK9" s="21"/>
      <c r="ECL9" s="21"/>
      <c r="ECM9" s="21"/>
      <c r="ECN9" s="21"/>
      <c r="ECO9" s="21"/>
      <c r="ECP9" s="21"/>
      <c r="ECQ9" s="21"/>
      <c r="ECR9" s="21"/>
      <c r="ECS9" s="21"/>
      <c r="ECT9" s="21"/>
      <c r="ECU9" s="21"/>
      <c r="ECV9" s="21"/>
      <c r="ECW9" s="21"/>
      <c r="ECX9" s="21"/>
      <c r="ECY9" s="21"/>
      <c r="ECZ9" s="21"/>
      <c r="EDA9" s="21"/>
      <c r="EDB9" s="21"/>
      <c r="EDC9" s="21"/>
      <c r="EDD9" s="21"/>
      <c r="EDE9" s="21"/>
      <c r="EDF9" s="21"/>
      <c r="EDG9" s="21"/>
      <c r="EDH9" s="21"/>
      <c r="EDI9" s="21"/>
      <c r="EDJ9" s="21"/>
      <c r="EDK9" s="21"/>
      <c r="EDL9" s="21"/>
      <c r="EDM9" s="21"/>
      <c r="EDN9" s="21"/>
      <c r="EDO9" s="21"/>
      <c r="EDP9" s="21"/>
      <c r="EDQ9" s="21"/>
      <c r="EDR9" s="21"/>
      <c r="EDS9" s="21"/>
      <c r="EDT9" s="21"/>
      <c r="EDU9" s="21"/>
      <c r="EDV9" s="21"/>
      <c r="EDW9" s="21"/>
      <c r="EDX9" s="21"/>
      <c r="EDY9" s="21"/>
      <c r="EDZ9" s="21"/>
      <c r="EEA9" s="21"/>
      <c r="EEB9" s="21"/>
      <c r="EEC9" s="21"/>
      <c r="EED9" s="21"/>
      <c r="EEE9" s="21"/>
      <c r="EEF9" s="21"/>
      <c r="EEG9" s="21"/>
      <c r="EEH9" s="21"/>
      <c r="EEI9" s="21"/>
      <c r="EEJ9" s="21"/>
      <c r="EEK9" s="21"/>
      <c r="EEL9" s="21"/>
      <c r="EEM9" s="21"/>
      <c r="EEN9" s="21"/>
      <c r="EEO9" s="21"/>
      <c r="EEP9" s="21"/>
      <c r="EEQ9" s="21"/>
      <c r="EER9" s="21"/>
      <c r="EES9" s="21"/>
      <c r="EET9" s="21"/>
      <c r="EEU9" s="21"/>
      <c r="EEV9" s="21"/>
      <c r="EEW9" s="21"/>
      <c r="EEX9" s="21"/>
      <c r="EEY9" s="21"/>
      <c r="EEZ9" s="21"/>
      <c r="EFA9" s="21"/>
      <c r="EFB9" s="21"/>
      <c r="EFC9" s="21"/>
      <c r="EFD9" s="21"/>
      <c r="EFE9" s="21"/>
      <c r="EFF9" s="21"/>
      <c r="EFG9" s="21"/>
      <c r="EFH9" s="21"/>
      <c r="EFI9" s="21"/>
      <c r="EFJ9" s="21"/>
      <c r="EFK9" s="21"/>
      <c r="EFL9" s="21"/>
      <c r="EFM9" s="21"/>
      <c r="EFN9" s="21"/>
      <c r="EFO9" s="21"/>
      <c r="EFP9" s="21"/>
      <c r="EFQ9" s="21"/>
      <c r="EFR9" s="21"/>
      <c r="EFS9" s="21"/>
      <c r="EFT9" s="21"/>
      <c r="EFU9" s="21"/>
      <c r="EFV9" s="21"/>
      <c r="EFW9" s="21"/>
      <c r="EFX9" s="21"/>
      <c r="EFY9" s="21"/>
      <c r="EFZ9" s="21"/>
      <c r="EGA9" s="21"/>
      <c r="EGB9" s="21"/>
      <c r="EGC9" s="21"/>
      <c r="EGD9" s="21"/>
      <c r="EGE9" s="21"/>
      <c r="EGF9" s="21"/>
      <c r="EGG9" s="21"/>
      <c r="EGH9" s="21"/>
      <c r="EGI9" s="21"/>
      <c r="EGJ9" s="21"/>
      <c r="EGK9" s="21"/>
      <c r="EGL9" s="21"/>
      <c r="EGM9" s="21"/>
      <c r="EGN9" s="21"/>
      <c r="EGO9" s="21"/>
      <c r="EGP9" s="21"/>
      <c r="EGQ9" s="21"/>
      <c r="EGR9" s="21"/>
      <c r="EGS9" s="21"/>
      <c r="EGT9" s="21"/>
      <c r="EGU9" s="21"/>
      <c r="EGV9" s="21"/>
      <c r="EGW9" s="21"/>
      <c r="EGX9" s="21"/>
      <c r="EGY9" s="21"/>
      <c r="EGZ9" s="21"/>
      <c r="EHA9" s="21"/>
      <c r="EHB9" s="21"/>
      <c r="EHC9" s="21"/>
      <c r="EHD9" s="21"/>
      <c r="EHE9" s="21"/>
      <c r="EHF9" s="21"/>
      <c r="EHG9" s="21"/>
      <c r="EHH9" s="21"/>
      <c r="EHI9" s="21"/>
      <c r="EHJ9" s="21"/>
      <c r="EHK9" s="21"/>
      <c r="EHL9" s="21"/>
      <c r="EHM9" s="21"/>
      <c r="EHN9" s="21"/>
      <c r="EHO9" s="21"/>
      <c r="EHP9" s="21"/>
      <c r="EHQ9" s="21"/>
      <c r="EHR9" s="21"/>
      <c r="EHS9" s="21"/>
      <c r="EHT9" s="21"/>
      <c r="EHU9" s="21"/>
      <c r="EHV9" s="21"/>
      <c r="EHW9" s="21"/>
      <c r="EHX9" s="21"/>
      <c r="EHY9" s="21"/>
      <c r="EHZ9" s="21"/>
      <c r="EIA9" s="21"/>
      <c r="EIB9" s="21"/>
      <c r="EIC9" s="21"/>
      <c r="EID9" s="21"/>
      <c r="EIE9" s="21"/>
      <c r="EIF9" s="21"/>
      <c r="EIG9" s="21"/>
      <c r="EIH9" s="21"/>
      <c r="EII9" s="21"/>
      <c r="EIJ9" s="21"/>
      <c r="EIK9" s="21"/>
      <c r="EIL9" s="21"/>
      <c r="EIM9" s="21"/>
      <c r="EIN9" s="21"/>
      <c r="EIO9" s="21"/>
      <c r="EIP9" s="21"/>
      <c r="EIQ9" s="21"/>
      <c r="EIR9" s="21"/>
      <c r="EIS9" s="21"/>
      <c r="EIT9" s="21"/>
      <c r="EIU9" s="21"/>
      <c r="EIV9" s="21"/>
      <c r="EIW9" s="21"/>
      <c r="EIX9" s="21"/>
      <c r="EIY9" s="21"/>
      <c r="EIZ9" s="21"/>
      <c r="EJA9" s="21"/>
      <c r="EJB9" s="21"/>
      <c r="EJC9" s="21"/>
      <c r="EJD9" s="21"/>
      <c r="EJE9" s="21"/>
      <c r="EJF9" s="21"/>
      <c r="EJG9" s="21"/>
      <c r="EJH9" s="21"/>
      <c r="EJI9" s="21"/>
      <c r="EJJ9" s="21"/>
      <c r="EJK9" s="21"/>
      <c r="EJL9" s="21"/>
      <c r="EJM9" s="21"/>
      <c r="EJN9" s="21"/>
      <c r="EJO9" s="21"/>
      <c r="EJP9" s="21"/>
      <c r="EJQ9" s="21"/>
      <c r="EJR9" s="21"/>
      <c r="EJS9" s="21"/>
      <c r="EJT9" s="21"/>
      <c r="EJU9" s="21"/>
      <c r="EJV9" s="21"/>
      <c r="EJW9" s="21"/>
      <c r="EJX9" s="21"/>
      <c r="EJY9" s="21"/>
      <c r="EJZ9" s="21"/>
      <c r="EKA9" s="21"/>
      <c r="EKB9" s="21"/>
      <c r="EKC9" s="21"/>
      <c r="EKD9" s="21"/>
      <c r="EKE9" s="21"/>
      <c r="EKF9" s="21"/>
      <c r="EKG9" s="21"/>
      <c r="EKH9" s="21"/>
      <c r="EKI9" s="21"/>
      <c r="EKJ9" s="21"/>
      <c r="EKK9" s="21"/>
      <c r="EKL9" s="21"/>
      <c r="EKM9" s="21"/>
      <c r="EKN9" s="21"/>
      <c r="EKO9" s="21"/>
      <c r="EKP9" s="21"/>
      <c r="EKQ9" s="21"/>
      <c r="EKR9" s="21"/>
      <c r="EKS9" s="21"/>
      <c r="EKT9" s="21"/>
      <c r="EKU9" s="21"/>
      <c r="EKV9" s="21"/>
      <c r="EKW9" s="21"/>
      <c r="EKX9" s="21"/>
      <c r="EKY9" s="21"/>
      <c r="EKZ9" s="21"/>
      <c r="ELA9" s="21"/>
      <c r="ELB9" s="21"/>
      <c r="ELC9" s="21"/>
      <c r="ELD9" s="21"/>
      <c r="ELE9" s="21"/>
      <c r="ELF9" s="21"/>
      <c r="ELG9" s="21"/>
      <c r="ELH9" s="21"/>
      <c r="ELI9" s="21"/>
      <c r="ELJ9" s="21"/>
      <c r="ELK9" s="21"/>
      <c r="ELL9" s="21"/>
      <c r="ELM9" s="21"/>
      <c r="ELN9" s="21"/>
      <c r="ELO9" s="21"/>
      <c r="ELP9" s="21"/>
      <c r="ELQ9" s="21"/>
      <c r="ELR9" s="21"/>
      <c r="ELS9" s="21"/>
      <c r="ELT9" s="21"/>
      <c r="ELU9" s="21"/>
      <c r="ELV9" s="21"/>
      <c r="ELW9" s="21"/>
      <c r="ELX9" s="21"/>
      <c r="ELY9" s="21"/>
      <c r="ELZ9" s="21"/>
      <c r="EMA9" s="21"/>
      <c r="EMB9" s="21"/>
      <c r="EMC9" s="21"/>
      <c r="EMD9" s="21"/>
      <c r="EME9" s="21"/>
      <c r="EMF9" s="21"/>
      <c r="EMG9" s="21"/>
      <c r="EMH9" s="21"/>
      <c r="EMI9" s="21"/>
      <c r="EMJ9" s="21"/>
      <c r="EMK9" s="21"/>
      <c r="EML9" s="21"/>
      <c r="EMM9" s="21"/>
      <c r="EMN9" s="21"/>
      <c r="EMO9" s="21"/>
      <c r="EMP9" s="21"/>
      <c r="EMQ9" s="21"/>
      <c r="EMR9" s="21"/>
      <c r="EMS9" s="21"/>
      <c r="EMT9" s="21"/>
      <c r="EMU9" s="21"/>
      <c r="EMV9" s="21"/>
      <c r="EMW9" s="21"/>
      <c r="EMX9" s="21"/>
      <c r="EMY9" s="21"/>
      <c r="EMZ9" s="21"/>
      <c r="ENA9" s="21"/>
      <c r="ENB9" s="21"/>
      <c r="ENC9" s="21"/>
      <c r="END9" s="21"/>
      <c r="ENE9" s="21"/>
      <c r="ENF9" s="21"/>
      <c r="ENG9" s="21"/>
      <c r="ENH9" s="21"/>
      <c r="ENI9" s="21"/>
      <c r="ENJ9" s="21"/>
      <c r="ENK9" s="21"/>
      <c r="ENL9" s="21"/>
      <c r="ENM9" s="21"/>
      <c r="ENN9" s="21"/>
      <c r="ENO9" s="21"/>
      <c r="ENP9" s="21"/>
      <c r="ENQ9" s="21"/>
      <c r="ENR9" s="21"/>
      <c r="ENS9" s="21"/>
      <c r="ENT9" s="21"/>
      <c r="ENU9" s="21"/>
      <c r="ENV9" s="21"/>
      <c r="ENW9" s="21"/>
      <c r="ENX9" s="21"/>
      <c r="ENY9" s="21"/>
      <c r="ENZ9" s="21"/>
      <c r="EOA9" s="21"/>
      <c r="EOB9" s="21"/>
      <c r="EOC9" s="21"/>
      <c r="EOD9" s="21"/>
      <c r="EOE9" s="21"/>
      <c r="EOF9" s="21"/>
      <c r="EOG9" s="21"/>
      <c r="EOH9" s="21"/>
      <c r="EOI9" s="21"/>
      <c r="EOJ9" s="21"/>
      <c r="EOK9" s="21"/>
      <c r="EOL9" s="21"/>
      <c r="EOM9" s="21"/>
      <c r="EON9" s="21"/>
      <c r="EOO9" s="21"/>
      <c r="EOP9" s="21"/>
      <c r="EOQ9" s="21"/>
      <c r="EOR9" s="21"/>
      <c r="EOS9" s="21"/>
      <c r="EOT9" s="21"/>
      <c r="EOU9" s="21"/>
      <c r="EOV9" s="21"/>
      <c r="EOW9" s="21"/>
      <c r="EOX9" s="21"/>
      <c r="EOY9" s="21"/>
      <c r="EOZ9" s="21"/>
      <c r="EPA9" s="21"/>
      <c r="EPB9" s="21"/>
      <c r="EPC9" s="21"/>
      <c r="EPD9" s="21"/>
      <c r="EPE9" s="21"/>
      <c r="EPF9" s="21"/>
      <c r="EPG9" s="21"/>
      <c r="EPH9" s="21"/>
      <c r="EPI9" s="21"/>
      <c r="EPJ9" s="21"/>
      <c r="EPK9" s="21"/>
      <c r="EPL9" s="21"/>
      <c r="EPM9" s="21"/>
      <c r="EPN9" s="21"/>
      <c r="EPO9" s="21"/>
      <c r="EPP9" s="21"/>
      <c r="EPQ9" s="21"/>
      <c r="EPR9" s="21"/>
      <c r="EPS9" s="21"/>
      <c r="EPT9" s="21"/>
      <c r="EPU9" s="21"/>
      <c r="EPV9" s="21"/>
      <c r="EPW9" s="21"/>
      <c r="EPX9" s="21"/>
      <c r="EPY9" s="21"/>
      <c r="EPZ9" s="21"/>
      <c r="EQA9" s="21"/>
      <c r="EQB9" s="21"/>
      <c r="EQC9" s="21"/>
      <c r="EQD9" s="21"/>
      <c r="EQE9" s="21"/>
      <c r="EQF9" s="21"/>
      <c r="EQG9" s="21"/>
      <c r="EQH9" s="21"/>
      <c r="EQI9" s="21"/>
      <c r="EQJ9" s="21"/>
      <c r="EQK9" s="21"/>
      <c r="EQL9" s="21"/>
      <c r="EQM9" s="21"/>
      <c r="EQN9" s="21"/>
      <c r="EQO9" s="21"/>
      <c r="EQP9" s="21"/>
      <c r="EQQ9" s="21"/>
      <c r="EQR9" s="21"/>
      <c r="EQS9" s="21"/>
      <c r="EQT9" s="21"/>
      <c r="EQU9" s="21"/>
      <c r="EQV9" s="21"/>
      <c r="EQW9" s="21"/>
      <c r="EQX9" s="21"/>
      <c r="EQY9" s="21"/>
      <c r="EQZ9" s="21"/>
      <c r="ERA9" s="21"/>
      <c r="ERB9" s="21"/>
      <c r="ERC9" s="21"/>
      <c r="ERD9" s="21"/>
      <c r="ERE9" s="21"/>
      <c r="ERF9" s="21"/>
      <c r="ERG9" s="21"/>
      <c r="ERH9" s="21"/>
      <c r="ERI9" s="21"/>
      <c r="ERJ9" s="21"/>
      <c r="ERK9" s="21"/>
      <c r="ERL9" s="21"/>
      <c r="ERM9" s="21"/>
      <c r="ERN9" s="21"/>
      <c r="ERO9" s="21"/>
      <c r="ERP9" s="21"/>
      <c r="ERQ9" s="21"/>
      <c r="ERR9" s="21"/>
      <c r="ERS9" s="21"/>
      <c r="ERT9" s="21"/>
      <c r="ERU9" s="21"/>
      <c r="ERV9" s="21"/>
      <c r="ERW9" s="21"/>
      <c r="ERX9" s="21"/>
      <c r="ERY9" s="21"/>
      <c r="ERZ9" s="21"/>
      <c r="ESA9" s="21"/>
      <c r="ESB9" s="21"/>
      <c r="ESC9" s="21"/>
      <c r="ESD9" s="21"/>
      <c r="ESE9" s="21"/>
      <c r="ESF9" s="21"/>
      <c r="ESG9" s="21"/>
      <c r="ESH9" s="21"/>
      <c r="ESI9" s="21"/>
      <c r="ESJ9" s="21"/>
      <c r="ESK9" s="21"/>
      <c r="ESL9" s="21"/>
      <c r="ESM9" s="21"/>
      <c r="ESN9" s="21"/>
      <c r="ESO9" s="21"/>
      <c r="ESP9" s="21"/>
      <c r="ESQ9" s="21"/>
      <c r="ESR9" s="21"/>
      <c r="ESS9" s="21"/>
      <c r="EST9" s="21"/>
      <c r="ESU9" s="21"/>
      <c r="ESV9" s="21"/>
      <c r="ESW9" s="21"/>
      <c r="ESX9" s="21"/>
      <c r="ESY9" s="21"/>
      <c r="ESZ9" s="21"/>
      <c r="ETA9" s="21"/>
      <c r="ETB9" s="21"/>
      <c r="ETC9" s="21"/>
      <c r="ETD9" s="21"/>
      <c r="ETE9" s="21"/>
      <c r="ETF9" s="21"/>
      <c r="ETG9" s="21"/>
      <c r="ETH9" s="21"/>
      <c r="ETI9" s="21"/>
      <c r="ETJ9" s="21"/>
      <c r="ETK9" s="21"/>
      <c r="ETL9" s="21"/>
      <c r="ETM9" s="21"/>
      <c r="ETN9" s="21"/>
      <c r="ETO9" s="21"/>
      <c r="ETP9" s="21"/>
      <c r="ETQ9" s="21"/>
      <c r="ETR9" s="21"/>
      <c r="ETS9" s="21"/>
      <c r="ETT9" s="21"/>
      <c r="ETU9" s="21"/>
      <c r="ETV9" s="21"/>
      <c r="ETW9" s="21"/>
      <c r="ETX9" s="21"/>
      <c r="ETY9" s="21"/>
      <c r="ETZ9" s="21"/>
      <c r="EUA9" s="21"/>
      <c r="EUB9" s="21"/>
      <c r="EUC9" s="21"/>
      <c r="EUD9" s="21"/>
      <c r="EUE9" s="21"/>
      <c r="EUF9" s="21"/>
      <c r="EUG9" s="21"/>
      <c r="EUH9" s="21"/>
      <c r="EUI9" s="21"/>
      <c r="EUJ9" s="21"/>
      <c r="EUK9" s="21"/>
      <c r="EUL9" s="21"/>
      <c r="EUM9" s="21"/>
      <c r="EUN9" s="21"/>
      <c r="EUO9" s="21"/>
      <c r="EUP9" s="21"/>
      <c r="EUQ9" s="21"/>
      <c r="EUR9" s="21"/>
      <c r="EUS9" s="21"/>
      <c r="EUT9" s="21"/>
      <c r="EUU9" s="21"/>
      <c r="EUV9" s="21"/>
      <c r="EUW9" s="21"/>
      <c r="EUX9" s="21"/>
      <c r="EUY9" s="21"/>
      <c r="EUZ9" s="21"/>
      <c r="EVA9" s="21"/>
      <c r="EVB9" s="21"/>
      <c r="EVC9" s="21"/>
      <c r="EVD9" s="21"/>
      <c r="EVE9" s="21"/>
      <c r="EVF9" s="21"/>
      <c r="EVG9" s="21"/>
      <c r="EVH9" s="21"/>
      <c r="EVI9" s="21"/>
      <c r="EVJ9" s="21"/>
      <c r="EVK9" s="21"/>
      <c r="EVL9" s="21"/>
      <c r="EVM9" s="21"/>
      <c r="EVN9" s="21"/>
      <c r="EVO9" s="21"/>
      <c r="EVP9" s="21"/>
      <c r="EVQ9" s="21"/>
      <c r="EVR9" s="21"/>
      <c r="EVS9" s="21"/>
      <c r="EVT9" s="21"/>
      <c r="EVU9" s="21"/>
      <c r="EVV9" s="21"/>
      <c r="EVW9" s="21"/>
      <c r="EVX9" s="21"/>
      <c r="EVY9" s="21"/>
      <c r="EVZ9" s="21"/>
      <c r="EWA9" s="21"/>
      <c r="EWB9" s="21"/>
      <c r="EWC9" s="21"/>
      <c r="EWD9" s="21"/>
      <c r="EWE9" s="21"/>
      <c r="EWF9" s="21"/>
      <c r="EWG9" s="21"/>
      <c r="EWH9" s="21"/>
      <c r="EWI9" s="21"/>
      <c r="EWJ9" s="21"/>
      <c r="EWK9" s="21"/>
      <c r="EWL9" s="21"/>
      <c r="EWM9" s="21"/>
      <c r="EWN9" s="21"/>
      <c r="EWO9" s="21"/>
      <c r="EWP9" s="21"/>
      <c r="EWQ9" s="21"/>
      <c r="EWR9" s="21"/>
      <c r="EWS9" s="21"/>
      <c r="EWT9" s="21"/>
      <c r="EWU9" s="21"/>
      <c r="EWV9" s="21"/>
      <c r="EWW9" s="21"/>
      <c r="EWX9" s="21"/>
      <c r="EWY9" s="21"/>
      <c r="EWZ9" s="21"/>
      <c r="EXA9" s="21"/>
      <c r="EXB9" s="21"/>
      <c r="EXC9" s="21"/>
      <c r="EXD9" s="21"/>
      <c r="EXE9" s="21"/>
      <c r="EXF9" s="21"/>
      <c r="EXG9" s="21"/>
      <c r="EXH9" s="21"/>
      <c r="EXI9" s="21"/>
      <c r="EXJ9" s="21"/>
      <c r="EXK9" s="21"/>
      <c r="EXL9" s="21"/>
      <c r="EXM9" s="21"/>
      <c r="EXN9" s="21"/>
      <c r="EXO9" s="21"/>
      <c r="EXP9" s="21"/>
      <c r="EXQ9" s="21"/>
      <c r="EXR9" s="21"/>
      <c r="EXS9" s="21"/>
      <c r="EXT9" s="21"/>
      <c r="EXU9" s="21"/>
      <c r="EXV9" s="21"/>
      <c r="EXW9" s="21"/>
      <c r="EXX9" s="21"/>
      <c r="EXY9" s="21"/>
      <c r="EXZ9" s="21"/>
      <c r="EYA9" s="21"/>
      <c r="EYB9" s="21"/>
      <c r="EYC9" s="21"/>
      <c r="EYD9" s="21"/>
      <c r="EYE9" s="21"/>
      <c r="EYF9" s="21"/>
      <c r="EYG9" s="21"/>
      <c r="EYH9" s="21"/>
      <c r="EYI9" s="21"/>
      <c r="EYJ9" s="21"/>
      <c r="EYK9" s="21"/>
      <c r="EYL9" s="21"/>
      <c r="EYM9" s="21"/>
      <c r="EYN9" s="21"/>
      <c r="EYO9" s="21"/>
      <c r="EYP9" s="21"/>
      <c r="EYQ9" s="21"/>
      <c r="EYR9" s="21"/>
      <c r="EYS9" s="21"/>
      <c r="EYT9" s="21"/>
      <c r="EYU9" s="21"/>
      <c r="EYV9" s="21"/>
      <c r="EYW9" s="21"/>
      <c r="EYX9" s="21"/>
      <c r="EYY9" s="21"/>
      <c r="EYZ9" s="21"/>
      <c r="EZA9" s="21"/>
      <c r="EZB9" s="21"/>
      <c r="EZC9" s="21"/>
      <c r="EZD9" s="21"/>
      <c r="EZE9" s="21"/>
      <c r="EZF9" s="21"/>
      <c r="EZG9" s="21"/>
      <c r="EZH9" s="21"/>
      <c r="EZI9" s="21"/>
      <c r="EZJ9" s="21"/>
      <c r="EZK9" s="21"/>
      <c r="EZL9" s="21"/>
      <c r="EZM9" s="21"/>
      <c r="EZN9" s="21"/>
      <c r="EZO9" s="21"/>
      <c r="EZP9" s="21"/>
      <c r="EZQ9" s="21"/>
      <c r="EZR9" s="21"/>
      <c r="EZS9" s="21"/>
      <c r="EZT9" s="21"/>
      <c r="EZU9" s="21"/>
      <c r="EZV9" s="21"/>
      <c r="EZW9" s="21"/>
      <c r="EZX9" s="21"/>
      <c r="EZY9" s="21"/>
      <c r="EZZ9" s="21"/>
      <c r="FAA9" s="21"/>
      <c r="FAB9" s="21"/>
      <c r="FAC9" s="21"/>
      <c r="FAD9" s="21"/>
      <c r="FAE9" s="21"/>
      <c r="FAF9" s="21"/>
      <c r="FAG9" s="21"/>
      <c r="FAH9" s="21"/>
      <c r="FAI9" s="21"/>
      <c r="FAJ9" s="21"/>
      <c r="FAK9" s="21"/>
      <c r="FAL9" s="21"/>
      <c r="FAM9" s="21"/>
      <c r="FAN9" s="21"/>
      <c r="FAO9" s="21"/>
      <c r="FAP9" s="21"/>
      <c r="FAQ9" s="21"/>
      <c r="FAR9" s="21"/>
      <c r="FAS9" s="21"/>
      <c r="FAT9" s="21"/>
      <c r="FAU9" s="21"/>
      <c r="FAV9" s="21"/>
      <c r="FAW9" s="21"/>
      <c r="FAX9" s="21"/>
      <c r="FAY9" s="21"/>
      <c r="FAZ9" s="21"/>
      <c r="FBA9" s="21"/>
      <c r="FBB9" s="21"/>
      <c r="FBC9" s="21"/>
      <c r="FBD9" s="21"/>
      <c r="FBE9" s="21"/>
      <c r="FBF9" s="21"/>
      <c r="FBG9" s="21"/>
      <c r="FBH9" s="21"/>
      <c r="FBI9" s="21"/>
      <c r="FBJ9" s="21"/>
      <c r="FBK9" s="21"/>
      <c r="FBL9" s="21"/>
      <c r="FBM9" s="21"/>
      <c r="FBN9" s="21"/>
      <c r="FBO9" s="21"/>
      <c r="FBP9" s="21"/>
      <c r="FBQ9" s="21"/>
      <c r="FBR9" s="21"/>
      <c r="FBS9" s="21"/>
      <c r="FBT9" s="21"/>
      <c r="FBU9" s="21"/>
      <c r="FBV9" s="21"/>
      <c r="FBW9" s="21"/>
      <c r="FBX9" s="21"/>
      <c r="FBY9" s="21"/>
      <c r="FBZ9" s="21"/>
      <c r="FCA9" s="21"/>
      <c r="FCB9" s="21"/>
      <c r="FCC9" s="21"/>
      <c r="FCD9" s="21"/>
      <c r="FCE9" s="21"/>
      <c r="FCF9" s="21"/>
      <c r="FCG9" s="21"/>
      <c r="FCH9" s="21"/>
      <c r="FCI9" s="21"/>
      <c r="FCJ9" s="21"/>
      <c r="FCK9" s="21"/>
      <c r="FCL9" s="21"/>
      <c r="FCM9" s="21"/>
      <c r="FCN9" s="21"/>
      <c r="FCO9" s="21"/>
      <c r="FCP9" s="21"/>
      <c r="FCQ9" s="21"/>
      <c r="FCR9" s="21"/>
      <c r="FCS9" s="21"/>
      <c r="FCT9" s="21"/>
      <c r="FCU9" s="21"/>
      <c r="FCV9" s="21"/>
      <c r="FCW9" s="21"/>
      <c r="FCX9" s="21"/>
      <c r="FCY9" s="21"/>
      <c r="FCZ9" s="21"/>
      <c r="FDA9" s="21"/>
      <c r="FDB9" s="21"/>
      <c r="FDC9" s="21"/>
      <c r="FDD9" s="21"/>
      <c r="FDE9" s="21"/>
      <c r="FDF9" s="21"/>
      <c r="FDG9" s="21"/>
      <c r="FDH9" s="21"/>
      <c r="FDI9" s="21"/>
      <c r="FDJ9" s="21"/>
      <c r="FDK9" s="21"/>
      <c r="FDL9" s="21"/>
      <c r="FDM9" s="21"/>
      <c r="FDN9" s="21"/>
      <c r="FDO9" s="21"/>
      <c r="FDP9" s="21"/>
      <c r="FDQ9" s="21"/>
      <c r="FDR9" s="21"/>
      <c r="FDS9" s="21"/>
      <c r="FDT9" s="21"/>
      <c r="FDU9" s="21"/>
      <c r="FDV9" s="21"/>
      <c r="FDW9" s="21"/>
      <c r="FDX9" s="21"/>
      <c r="FDY9" s="21"/>
      <c r="FDZ9" s="21"/>
      <c r="FEA9" s="21"/>
      <c r="FEB9" s="21"/>
      <c r="FEC9" s="21"/>
      <c r="FED9" s="21"/>
      <c r="FEE9" s="21"/>
      <c r="FEF9" s="21"/>
      <c r="FEG9" s="21"/>
      <c r="FEH9" s="21"/>
      <c r="FEI9" s="21"/>
      <c r="FEJ9" s="21"/>
      <c r="FEK9" s="21"/>
      <c r="FEL9" s="21"/>
      <c r="FEM9" s="21"/>
      <c r="FEN9" s="21"/>
      <c r="FEO9" s="21"/>
      <c r="FEP9" s="21"/>
      <c r="FEQ9" s="21"/>
      <c r="FER9" s="21"/>
      <c r="FES9" s="21"/>
      <c r="FET9" s="21"/>
      <c r="FEU9" s="21"/>
      <c r="FEV9" s="21"/>
      <c r="FEW9" s="21"/>
      <c r="FEX9" s="21"/>
      <c r="FEY9" s="21"/>
      <c r="FEZ9" s="21"/>
      <c r="FFA9" s="21"/>
      <c r="FFB9" s="21"/>
      <c r="FFC9" s="21"/>
      <c r="FFD9" s="21"/>
      <c r="FFE9" s="21"/>
      <c r="FFF9" s="21"/>
      <c r="FFG9" s="21"/>
      <c r="FFH9" s="21"/>
      <c r="FFI9" s="21"/>
      <c r="FFJ9" s="21"/>
      <c r="FFK9" s="21"/>
      <c r="FFL9" s="21"/>
      <c r="FFM9" s="21"/>
      <c r="FFN9" s="21"/>
      <c r="FFO9" s="21"/>
      <c r="FFP9" s="21"/>
      <c r="FFQ9" s="21"/>
      <c r="FFR9" s="21"/>
      <c r="FFS9" s="21"/>
      <c r="FFT9" s="21"/>
      <c r="FFU9" s="21"/>
      <c r="FFV9" s="21"/>
      <c r="FFW9" s="21"/>
      <c r="FFX9" s="21"/>
      <c r="FFY9" s="21"/>
      <c r="FFZ9" s="21"/>
      <c r="FGA9" s="21"/>
      <c r="FGB9" s="21"/>
      <c r="FGC9" s="21"/>
      <c r="FGD9" s="21"/>
      <c r="FGE9" s="21"/>
      <c r="FGF9" s="21"/>
      <c r="FGG9" s="21"/>
      <c r="FGH9" s="21"/>
      <c r="FGI9" s="21"/>
      <c r="FGJ9" s="21"/>
      <c r="FGK9" s="21"/>
      <c r="FGL9" s="21"/>
      <c r="FGM9" s="21"/>
      <c r="FGN9" s="21"/>
      <c r="FGO9" s="21"/>
      <c r="FGP9" s="21"/>
      <c r="FGQ9" s="21"/>
      <c r="FGR9" s="21"/>
      <c r="FGS9" s="21"/>
      <c r="FGT9" s="21"/>
      <c r="FGU9" s="21"/>
      <c r="FGV9" s="21"/>
      <c r="FGW9" s="21"/>
      <c r="FGX9" s="21"/>
      <c r="FGY9" s="21"/>
      <c r="FGZ9" s="21"/>
      <c r="FHA9" s="21"/>
      <c r="FHB9" s="21"/>
      <c r="FHC9" s="21"/>
      <c r="FHD9" s="21"/>
      <c r="FHE9" s="21"/>
      <c r="FHF9" s="21"/>
      <c r="FHG9" s="21"/>
      <c r="FHH9" s="21"/>
      <c r="FHI9" s="21"/>
      <c r="FHJ9" s="21"/>
      <c r="FHK9" s="21"/>
      <c r="FHL9" s="21"/>
      <c r="FHM9" s="21"/>
      <c r="FHN9" s="21"/>
      <c r="FHO9" s="21"/>
      <c r="FHP9" s="21"/>
      <c r="FHQ9" s="21"/>
      <c r="FHR9" s="21"/>
      <c r="FHS9" s="21"/>
      <c r="FHT9" s="21"/>
      <c r="FHU9" s="21"/>
      <c r="FHV9" s="21"/>
      <c r="FHW9" s="21"/>
      <c r="FHX9" s="21"/>
      <c r="FHY9" s="21"/>
      <c r="FHZ9" s="21"/>
      <c r="FIA9" s="21"/>
      <c r="FIB9" s="21"/>
      <c r="FIC9" s="21"/>
      <c r="FID9" s="21"/>
      <c r="FIE9" s="21"/>
      <c r="FIF9" s="21"/>
      <c r="FIG9" s="21"/>
      <c r="FIH9" s="21"/>
      <c r="FII9" s="21"/>
      <c r="FIJ9" s="21"/>
      <c r="FIK9" s="21"/>
      <c r="FIL9" s="21"/>
      <c r="FIM9" s="21"/>
      <c r="FIN9" s="21"/>
      <c r="FIO9" s="21"/>
      <c r="FIP9" s="21"/>
      <c r="FIQ9" s="21"/>
      <c r="FIR9" s="21"/>
      <c r="FIS9" s="21"/>
      <c r="FIT9" s="21"/>
      <c r="FIU9" s="21"/>
      <c r="FIV9" s="21"/>
      <c r="FIW9" s="21"/>
      <c r="FIX9" s="21"/>
      <c r="FIY9" s="21"/>
      <c r="FIZ9" s="21"/>
      <c r="FJA9" s="21"/>
      <c r="FJB9" s="21"/>
      <c r="FJC9" s="21"/>
      <c r="FJD9" s="21"/>
      <c r="FJE9" s="21"/>
      <c r="FJF9" s="21"/>
      <c r="FJG9" s="21"/>
      <c r="FJH9" s="21"/>
      <c r="FJI9" s="21"/>
      <c r="FJJ9" s="21"/>
      <c r="FJK9" s="21"/>
      <c r="FJL9" s="21"/>
      <c r="FJM9" s="21"/>
      <c r="FJN9" s="21"/>
      <c r="FJO9" s="21"/>
      <c r="FJP9" s="21"/>
      <c r="FJQ9" s="21"/>
      <c r="FJR9" s="21"/>
      <c r="FJS9" s="21"/>
      <c r="FJT9" s="21"/>
      <c r="FJU9" s="21"/>
      <c r="FJV9" s="21"/>
      <c r="FJW9" s="21"/>
      <c r="FJX9" s="21"/>
      <c r="FJY9" s="21"/>
      <c r="FJZ9" s="21"/>
      <c r="FKA9" s="21"/>
      <c r="FKB9" s="21"/>
      <c r="FKC9" s="21"/>
      <c r="FKD9" s="21"/>
      <c r="FKE9" s="21"/>
      <c r="FKF9" s="21"/>
      <c r="FKG9" s="21"/>
      <c r="FKH9" s="21"/>
      <c r="FKI9" s="21"/>
      <c r="FKJ9" s="21"/>
      <c r="FKK9" s="21"/>
      <c r="FKL9" s="21"/>
      <c r="FKM9" s="21"/>
      <c r="FKN9" s="21"/>
      <c r="FKO9" s="21"/>
      <c r="FKP9" s="21"/>
      <c r="FKQ9" s="21"/>
      <c r="FKR9" s="21"/>
      <c r="FKS9" s="21"/>
      <c r="FKT9" s="21"/>
      <c r="FKU9" s="21"/>
      <c r="FKV9" s="21"/>
      <c r="FKW9" s="21"/>
      <c r="FKX9" s="21"/>
      <c r="FKY9" s="21"/>
      <c r="FKZ9" s="21"/>
      <c r="FLA9" s="21"/>
      <c r="FLB9" s="21"/>
      <c r="FLC9" s="21"/>
      <c r="FLD9" s="21"/>
      <c r="FLE9" s="21"/>
      <c r="FLF9" s="21"/>
      <c r="FLG9" s="21"/>
      <c r="FLH9" s="21"/>
      <c r="FLI9" s="21"/>
      <c r="FLJ9" s="21"/>
      <c r="FLK9" s="21"/>
      <c r="FLL9" s="21"/>
      <c r="FLM9" s="21"/>
      <c r="FLN9" s="21"/>
      <c r="FLO9" s="21"/>
      <c r="FLP9" s="21"/>
      <c r="FLQ9" s="21"/>
      <c r="FLR9" s="21"/>
      <c r="FLS9" s="21"/>
      <c r="FLT9" s="21"/>
      <c r="FLU9" s="21"/>
      <c r="FLV9" s="21"/>
      <c r="FLW9" s="21"/>
      <c r="FLX9" s="21"/>
      <c r="FLY9" s="21"/>
      <c r="FLZ9" s="21"/>
      <c r="FMA9" s="21"/>
      <c r="FMB9" s="21"/>
      <c r="FMC9" s="21"/>
      <c r="FMD9" s="21"/>
      <c r="FME9" s="21"/>
      <c r="FMF9" s="21"/>
      <c r="FMG9" s="21"/>
      <c r="FMH9" s="21"/>
      <c r="FMI9" s="21"/>
      <c r="FMJ9" s="21"/>
      <c r="FMK9" s="21"/>
      <c r="FML9" s="21"/>
      <c r="FMM9" s="21"/>
      <c r="FMN9" s="21"/>
      <c r="FMO9" s="21"/>
      <c r="FMP9" s="21"/>
      <c r="FMQ9" s="21"/>
      <c r="FMR9" s="21"/>
      <c r="FMS9" s="21"/>
      <c r="FMT9" s="21"/>
      <c r="FMU9" s="21"/>
      <c r="FMV9" s="21"/>
      <c r="FMW9" s="21"/>
      <c r="FMX9" s="21"/>
      <c r="FMY9" s="21"/>
      <c r="FMZ9" s="21"/>
      <c r="FNA9" s="21"/>
      <c r="FNB9" s="21"/>
      <c r="FNC9" s="21"/>
      <c r="FND9" s="21"/>
      <c r="FNE9" s="21"/>
      <c r="FNF9" s="21"/>
      <c r="FNG9" s="21"/>
      <c r="FNH9" s="21"/>
      <c r="FNI9" s="21"/>
      <c r="FNJ9" s="21"/>
      <c r="FNK9" s="21"/>
      <c r="FNL9" s="21"/>
      <c r="FNM9" s="21"/>
      <c r="FNN9" s="21"/>
      <c r="FNO9" s="21"/>
      <c r="FNP9" s="21"/>
      <c r="FNQ9" s="21"/>
      <c r="FNR9" s="21"/>
      <c r="FNS9" s="21"/>
      <c r="FNT9" s="21"/>
      <c r="FNU9" s="21"/>
      <c r="FNV9" s="21"/>
      <c r="FNW9" s="21"/>
      <c r="FNX9" s="21"/>
      <c r="FNY9" s="21"/>
      <c r="FNZ9" s="21"/>
      <c r="FOA9" s="21"/>
      <c r="FOB9" s="21"/>
      <c r="FOC9" s="21"/>
      <c r="FOD9" s="21"/>
      <c r="FOE9" s="21"/>
      <c r="FOF9" s="21"/>
      <c r="FOG9" s="21"/>
      <c r="FOH9" s="21"/>
      <c r="FOI9" s="21"/>
      <c r="FOJ9" s="21"/>
      <c r="FOK9" s="21"/>
      <c r="FOL9" s="21"/>
      <c r="FOM9" s="21"/>
      <c r="FON9" s="21"/>
      <c r="FOO9" s="21"/>
      <c r="FOP9" s="21"/>
      <c r="FOQ9" s="21"/>
      <c r="FOR9" s="21"/>
      <c r="FOS9" s="21"/>
      <c r="FOT9" s="21"/>
      <c r="FOU9" s="21"/>
      <c r="FOV9" s="21"/>
      <c r="FOW9" s="21"/>
      <c r="FOX9" s="21"/>
      <c r="FOY9" s="21"/>
      <c r="FOZ9" s="21"/>
      <c r="FPA9" s="21"/>
      <c r="FPB9" s="21"/>
      <c r="FPC9" s="21"/>
      <c r="FPD9" s="21"/>
      <c r="FPE9" s="21"/>
      <c r="FPF9" s="21"/>
      <c r="FPG9" s="21"/>
      <c r="FPH9" s="21"/>
      <c r="FPI9" s="21"/>
      <c r="FPJ9" s="21"/>
      <c r="FPK9" s="21"/>
      <c r="FPL9" s="21"/>
      <c r="FPM9" s="21"/>
      <c r="FPN9" s="21"/>
      <c r="FPO9" s="21"/>
      <c r="FPP9" s="21"/>
      <c r="FPQ9" s="21"/>
      <c r="FPR9" s="21"/>
      <c r="FPS9" s="21"/>
      <c r="FPT9" s="21"/>
      <c r="FPU9" s="21"/>
      <c r="FPV9" s="21"/>
      <c r="FPW9" s="21"/>
      <c r="FPX9" s="21"/>
      <c r="FPY9" s="21"/>
      <c r="FPZ9" s="21"/>
      <c r="FQA9" s="21"/>
      <c r="FQB9" s="21"/>
      <c r="FQC9" s="21"/>
      <c r="FQD9" s="21"/>
      <c r="FQE9" s="21"/>
      <c r="FQF9" s="21"/>
      <c r="FQG9" s="21"/>
      <c r="FQH9" s="21"/>
      <c r="FQI9" s="21"/>
      <c r="FQJ9" s="21"/>
      <c r="FQK9" s="21"/>
      <c r="FQL9" s="21"/>
      <c r="FQM9" s="21"/>
      <c r="FQN9" s="21"/>
      <c r="FQO9" s="21"/>
      <c r="FQP9" s="21"/>
      <c r="FQQ9" s="21"/>
      <c r="FQR9" s="21"/>
      <c r="FQS9" s="21"/>
      <c r="FQT9" s="21"/>
      <c r="FQU9" s="21"/>
      <c r="FQV9" s="21"/>
      <c r="FQW9" s="21"/>
      <c r="FQX9" s="21"/>
      <c r="FQY9" s="21"/>
      <c r="FQZ9" s="21"/>
      <c r="FRA9" s="21"/>
      <c r="FRB9" s="21"/>
      <c r="FRC9" s="21"/>
      <c r="FRD9" s="21"/>
      <c r="FRE9" s="21"/>
      <c r="FRF9" s="21"/>
      <c r="FRG9" s="21"/>
      <c r="FRH9" s="21"/>
      <c r="FRI9" s="21"/>
      <c r="FRJ9" s="21"/>
      <c r="FRK9" s="21"/>
      <c r="FRL9" s="21"/>
      <c r="FRM9" s="21"/>
      <c r="FRN9" s="21"/>
      <c r="FRO9" s="21"/>
      <c r="FRP9" s="21"/>
      <c r="FRQ9" s="21"/>
      <c r="FRR9" s="21"/>
      <c r="FRS9" s="21"/>
      <c r="FRT9" s="21"/>
      <c r="FRU9" s="21"/>
      <c r="FRV9" s="21"/>
      <c r="FRW9" s="21"/>
      <c r="FRX9" s="21"/>
      <c r="FRY9" s="21"/>
      <c r="FRZ9" s="21"/>
      <c r="FSA9" s="21"/>
      <c r="FSB9" s="21"/>
      <c r="FSC9" s="21"/>
      <c r="FSD9" s="21"/>
      <c r="FSE9" s="21"/>
      <c r="FSF9" s="21"/>
      <c r="FSG9" s="21"/>
      <c r="FSH9" s="21"/>
      <c r="FSI9" s="21"/>
      <c r="FSJ9" s="21"/>
      <c r="FSK9" s="21"/>
      <c r="FSL9" s="21"/>
      <c r="FSM9" s="21"/>
      <c r="FSN9" s="21"/>
      <c r="FSO9" s="21"/>
      <c r="FSP9" s="21"/>
      <c r="FSQ9" s="21"/>
      <c r="FSR9" s="21"/>
      <c r="FSS9" s="21"/>
      <c r="FST9" s="21"/>
      <c r="FSU9" s="21"/>
      <c r="FSV9" s="21"/>
      <c r="FSW9" s="21"/>
      <c r="FSX9" s="21"/>
      <c r="FSY9" s="21"/>
      <c r="FSZ9" s="21"/>
      <c r="FTA9" s="21"/>
      <c r="FTB9" s="21"/>
      <c r="FTC9" s="21"/>
      <c r="FTD9" s="21"/>
      <c r="FTE9" s="21"/>
      <c r="FTF9" s="21"/>
      <c r="FTG9" s="21"/>
      <c r="FTH9" s="21"/>
      <c r="FTI9" s="21"/>
      <c r="FTJ9" s="21"/>
      <c r="FTK9" s="21"/>
      <c r="FTL9" s="21"/>
      <c r="FTM9" s="21"/>
      <c r="FTN9" s="21"/>
      <c r="FTO9" s="21"/>
      <c r="FTP9" s="21"/>
      <c r="FTQ9" s="21"/>
      <c r="FTR9" s="21"/>
      <c r="FTS9" s="21"/>
      <c r="FTT9" s="21"/>
      <c r="FTU9" s="21"/>
      <c r="FTV9" s="21"/>
      <c r="FTW9" s="21"/>
      <c r="FTX9" s="21"/>
      <c r="FTY9" s="21"/>
      <c r="FTZ9" s="21"/>
      <c r="FUA9" s="21"/>
      <c r="FUB9" s="21"/>
      <c r="FUC9" s="21"/>
      <c r="FUD9" s="21"/>
      <c r="FUE9" s="21"/>
      <c r="FUF9" s="21"/>
      <c r="FUG9" s="21"/>
      <c r="FUH9" s="21"/>
      <c r="FUI9" s="21"/>
      <c r="FUJ9" s="21"/>
      <c r="FUK9" s="21"/>
      <c r="FUL9" s="21"/>
      <c r="FUM9" s="21"/>
      <c r="FUN9" s="21"/>
      <c r="FUO9" s="21"/>
      <c r="FUP9" s="21"/>
      <c r="FUQ9" s="21"/>
      <c r="FUR9" s="21"/>
      <c r="FUS9" s="21"/>
      <c r="FUT9" s="21"/>
      <c r="FUU9" s="21"/>
      <c r="FUV9" s="21"/>
      <c r="FUW9" s="21"/>
      <c r="FUX9" s="21"/>
      <c r="FUY9" s="21"/>
      <c r="FUZ9" s="21"/>
      <c r="FVA9" s="21"/>
      <c r="FVB9" s="21"/>
      <c r="FVC9" s="21"/>
      <c r="FVD9" s="21"/>
      <c r="FVE9" s="21"/>
      <c r="FVF9" s="21"/>
      <c r="FVG9" s="21"/>
      <c r="FVH9" s="21"/>
      <c r="FVI9" s="21"/>
      <c r="FVJ9" s="21"/>
      <c r="FVK9" s="21"/>
      <c r="FVL9" s="21"/>
      <c r="FVM9" s="21"/>
      <c r="FVN9" s="21"/>
      <c r="FVO9" s="21"/>
      <c r="FVP9" s="21"/>
      <c r="FVQ9" s="21"/>
      <c r="FVR9" s="21"/>
      <c r="FVS9" s="21"/>
      <c r="FVT9" s="21"/>
      <c r="FVU9" s="21"/>
      <c r="FVV9" s="21"/>
      <c r="FVW9" s="21"/>
      <c r="FVX9" s="21"/>
      <c r="FVY9" s="21"/>
      <c r="FVZ9" s="21"/>
      <c r="FWA9" s="21"/>
      <c r="FWB9" s="21"/>
      <c r="FWC9" s="21"/>
      <c r="FWD9" s="21"/>
      <c r="FWE9" s="21"/>
      <c r="FWF9" s="21"/>
      <c r="FWG9" s="21"/>
      <c r="FWH9" s="21"/>
      <c r="FWI9" s="21"/>
      <c r="FWJ9" s="21"/>
      <c r="FWK9" s="21"/>
      <c r="FWL9" s="21"/>
      <c r="FWM9" s="21"/>
      <c r="FWN9" s="21"/>
      <c r="FWO9" s="21"/>
      <c r="FWP9" s="21"/>
      <c r="FWQ9" s="21"/>
      <c r="FWR9" s="21"/>
      <c r="FWS9" s="21"/>
      <c r="FWT9" s="21"/>
      <c r="FWU9" s="21"/>
      <c r="FWV9" s="21"/>
      <c r="FWW9" s="21"/>
      <c r="FWX9" s="21"/>
      <c r="FWY9" s="21"/>
      <c r="FWZ9" s="21"/>
      <c r="FXA9" s="21"/>
      <c r="FXB9" s="21"/>
      <c r="FXC9" s="21"/>
      <c r="FXD9" s="21"/>
      <c r="FXE9" s="21"/>
      <c r="FXF9" s="21"/>
      <c r="FXG9" s="21"/>
      <c r="FXH9" s="21"/>
      <c r="FXI9" s="21"/>
      <c r="FXJ9" s="21"/>
      <c r="FXK9" s="21"/>
      <c r="FXL9" s="21"/>
      <c r="FXM9" s="21"/>
      <c r="FXN9" s="21"/>
      <c r="FXO9" s="21"/>
      <c r="FXP9" s="21"/>
      <c r="FXQ9" s="21"/>
      <c r="FXR9" s="21"/>
      <c r="FXS9" s="21"/>
      <c r="FXT9" s="21"/>
      <c r="FXU9" s="21"/>
      <c r="FXV9" s="21"/>
      <c r="FXW9" s="21"/>
      <c r="FXX9" s="21"/>
      <c r="FXY9" s="21"/>
      <c r="FXZ9" s="21"/>
      <c r="FYA9" s="21"/>
      <c r="FYB9" s="21"/>
      <c r="FYC9" s="21"/>
      <c r="FYD9" s="21"/>
      <c r="FYE9" s="21"/>
      <c r="FYF9" s="21"/>
      <c r="FYG9" s="21"/>
      <c r="FYH9" s="21"/>
      <c r="FYI9" s="21"/>
      <c r="FYJ9" s="21"/>
      <c r="FYK9" s="21"/>
      <c r="FYL9" s="21"/>
      <c r="FYM9" s="21"/>
      <c r="FYN9" s="21"/>
      <c r="FYO9" s="21"/>
      <c r="FYP9" s="21"/>
      <c r="FYQ9" s="21"/>
      <c r="FYR9" s="21"/>
      <c r="FYS9" s="21"/>
      <c r="FYT9" s="21"/>
      <c r="FYU9" s="21"/>
      <c r="FYV9" s="21"/>
      <c r="FYW9" s="21"/>
      <c r="FYX9" s="21"/>
      <c r="FYY9" s="21"/>
      <c r="FYZ9" s="21"/>
      <c r="FZA9" s="21"/>
      <c r="FZB9" s="21"/>
      <c r="FZC9" s="21"/>
      <c r="FZD9" s="21"/>
      <c r="FZE9" s="21"/>
      <c r="FZF9" s="21"/>
      <c r="FZG9" s="21"/>
      <c r="FZH9" s="21"/>
      <c r="FZI9" s="21"/>
      <c r="FZJ9" s="21"/>
      <c r="FZK9" s="21"/>
      <c r="FZL9" s="21"/>
      <c r="FZM9" s="21"/>
      <c r="FZN9" s="21"/>
      <c r="FZO9" s="21"/>
      <c r="FZP9" s="21"/>
      <c r="FZQ9" s="21"/>
      <c r="FZR9" s="21"/>
      <c r="FZS9" s="21"/>
      <c r="FZT9" s="21"/>
      <c r="FZU9" s="21"/>
      <c r="FZV9" s="21"/>
      <c r="FZW9" s="21"/>
      <c r="FZX9" s="21"/>
      <c r="FZY9" s="21"/>
      <c r="FZZ9" s="21"/>
      <c r="GAA9" s="21"/>
      <c r="GAB9" s="21"/>
      <c r="GAC9" s="21"/>
      <c r="GAD9" s="21"/>
      <c r="GAE9" s="21"/>
      <c r="GAF9" s="21"/>
      <c r="GAG9" s="21"/>
      <c r="GAH9" s="21"/>
      <c r="GAI9" s="21"/>
      <c r="GAJ9" s="21"/>
      <c r="GAK9" s="21"/>
      <c r="GAL9" s="21"/>
      <c r="GAM9" s="21"/>
      <c r="GAN9" s="21"/>
      <c r="GAO9" s="21"/>
      <c r="GAP9" s="21"/>
      <c r="GAQ9" s="21"/>
      <c r="GAR9" s="21"/>
      <c r="GAS9" s="21"/>
      <c r="GAT9" s="21"/>
      <c r="GAU9" s="21"/>
      <c r="GAV9" s="21"/>
      <c r="GAW9" s="21"/>
      <c r="GAX9" s="21"/>
      <c r="GAY9" s="21"/>
      <c r="GAZ9" s="21"/>
      <c r="GBA9" s="21"/>
      <c r="GBB9" s="21"/>
      <c r="GBC9" s="21"/>
      <c r="GBD9" s="21"/>
      <c r="GBE9" s="21"/>
      <c r="GBF9" s="21"/>
      <c r="GBG9" s="21"/>
      <c r="GBH9" s="21"/>
      <c r="GBI9" s="21"/>
      <c r="GBJ9" s="21"/>
      <c r="GBK9" s="21"/>
      <c r="GBL9" s="21"/>
      <c r="GBM9" s="21"/>
      <c r="GBN9" s="21"/>
      <c r="GBO9" s="21"/>
      <c r="GBP9" s="21"/>
      <c r="GBQ9" s="21"/>
      <c r="GBR9" s="21"/>
      <c r="GBS9" s="21"/>
      <c r="GBT9" s="21"/>
      <c r="GBU9" s="21"/>
      <c r="GBV9" s="21"/>
      <c r="GBW9" s="21"/>
      <c r="GBX9" s="21"/>
      <c r="GBY9" s="21"/>
      <c r="GBZ9" s="21"/>
      <c r="GCA9" s="21"/>
      <c r="GCB9" s="21"/>
      <c r="GCC9" s="21"/>
      <c r="GCD9" s="21"/>
      <c r="GCE9" s="21"/>
      <c r="GCF9" s="21"/>
      <c r="GCG9" s="21"/>
      <c r="GCH9" s="21"/>
      <c r="GCI9" s="21"/>
      <c r="GCJ9" s="21"/>
      <c r="GCK9" s="21"/>
      <c r="GCL9" s="21"/>
      <c r="GCM9" s="21"/>
      <c r="GCN9" s="21"/>
      <c r="GCO9" s="21"/>
      <c r="GCP9" s="21"/>
      <c r="GCQ9" s="21"/>
      <c r="GCR9" s="21"/>
      <c r="GCS9" s="21"/>
      <c r="GCT9" s="21"/>
      <c r="GCU9" s="21"/>
      <c r="GCV9" s="21"/>
      <c r="GCW9" s="21"/>
      <c r="GCX9" s="21"/>
      <c r="GCY9" s="21"/>
      <c r="GCZ9" s="21"/>
      <c r="GDA9" s="21"/>
      <c r="GDB9" s="21"/>
      <c r="GDC9" s="21"/>
      <c r="GDD9" s="21"/>
      <c r="GDE9" s="21"/>
      <c r="GDF9" s="21"/>
      <c r="GDG9" s="21"/>
      <c r="GDH9" s="21"/>
      <c r="GDI9" s="21"/>
      <c r="GDJ9" s="21"/>
      <c r="GDK9" s="21"/>
      <c r="GDL9" s="21"/>
      <c r="GDM9" s="21"/>
      <c r="GDN9" s="21"/>
      <c r="GDO9" s="21"/>
      <c r="GDP9" s="21"/>
      <c r="GDQ9" s="21"/>
      <c r="GDR9" s="21"/>
      <c r="GDS9" s="21"/>
      <c r="GDT9" s="21"/>
      <c r="GDU9" s="21"/>
      <c r="GDV9" s="21"/>
      <c r="GDW9" s="21"/>
      <c r="GDX9" s="21"/>
      <c r="GDY9" s="21"/>
      <c r="GDZ9" s="21"/>
      <c r="GEA9" s="21"/>
      <c r="GEB9" s="21"/>
      <c r="GEC9" s="21"/>
      <c r="GED9" s="21"/>
      <c r="GEE9" s="21"/>
      <c r="GEF9" s="21"/>
      <c r="GEG9" s="21"/>
      <c r="GEH9" s="21"/>
      <c r="GEI9" s="21"/>
      <c r="GEJ9" s="21"/>
      <c r="GEK9" s="21"/>
      <c r="GEL9" s="21"/>
      <c r="GEM9" s="21"/>
      <c r="GEN9" s="21"/>
      <c r="GEO9" s="21"/>
      <c r="GEP9" s="21"/>
      <c r="GEQ9" s="21"/>
      <c r="GER9" s="21"/>
      <c r="GES9" s="21"/>
      <c r="GET9" s="21"/>
      <c r="GEU9" s="21"/>
      <c r="GEV9" s="21"/>
      <c r="GEW9" s="21"/>
      <c r="GEX9" s="21"/>
      <c r="GEY9" s="21"/>
      <c r="GEZ9" s="21"/>
      <c r="GFA9" s="21"/>
      <c r="GFB9" s="21"/>
      <c r="GFC9" s="21"/>
      <c r="GFD9" s="21"/>
      <c r="GFE9" s="21"/>
      <c r="GFF9" s="21"/>
      <c r="GFG9" s="21"/>
      <c r="GFH9" s="21"/>
      <c r="GFI9" s="21"/>
      <c r="GFJ9" s="21"/>
      <c r="GFK9" s="21"/>
      <c r="GFL9" s="21"/>
      <c r="GFM9" s="21"/>
      <c r="GFN9" s="21"/>
      <c r="GFO9" s="21"/>
      <c r="GFP9" s="21"/>
      <c r="GFQ9" s="21"/>
      <c r="GFR9" s="21"/>
      <c r="GFS9" s="21"/>
      <c r="GFT9" s="21"/>
      <c r="GFU9" s="21"/>
      <c r="GFV9" s="21"/>
      <c r="GFW9" s="21"/>
      <c r="GFX9" s="21"/>
      <c r="GFY9" s="21"/>
      <c r="GFZ9" s="21"/>
      <c r="GGA9" s="21"/>
      <c r="GGB9" s="21"/>
      <c r="GGC9" s="21"/>
      <c r="GGD9" s="21"/>
      <c r="GGE9" s="21"/>
      <c r="GGF9" s="21"/>
      <c r="GGG9" s="21"/>
      <c r="GGH9" s="21"/>
      <c r="GGI9" s="21"/>
      <c r="GGJ9" s="21"/>
      <c r="GGK9" s="21"/>
      <c r="GGL9" s="21"/>
      <c r="GGM9" s="21"/>
      <c r="GGN9" s="21"/>
      <c r="GGO9" s="21"/>
      <c r="GGP9" s="21"/>
      <c r="GGQ9" s="21"/>
      <c r="GGR9" s="21"/>
      <c r="GGS9" s="21"/>
      <c r="GGT9" s="21"/>
      <c r="GGU9" s="21"/>
      <c r="GGV9" s="21"/>
      <c r="GGW9" s="21"/>
      <c r="GGX9" s="21"/>
      <c r="GGY9" s="21"/>
      <c r="GGZ9" s="21"/>
      <c r="GHA9" s="21"/>
      <c r="GHB9" s="21"/>
      <c r="GHC9" s="21"/>
      <c r="GHD9" s="21"/>
      <c r="GHE9" s="21"/>
      <c r="GHF9" s="21"/>
      <c r="GHG9" s="21"/>
      <c r="GHH9" s="21"/>
      <c r="GHI9" s="21"/>
      <c r="GHJ9" s="21"/>
      <c r="GHK9" s="21"/>
      <c r="GHL9" s="21"/>
      <c r="GHM9" s="21"/>
      <c r="GHN9" s="21"/>
      <c r="GHO9" s="21"/>
      <c r="GHP9" s="21"/>
      <c r="GHQ9" s="21"/>
      <c r="GHR9" s="21"/>
      <c r="GHS9" s="21"/>
      <c r="GHT9" s="21"/>
      <c r="GHU9" s="21"/>
      <c r="GHV9" s="21"/>
      <c r="GHW9" s="21"/>
      <c r="GHX9" s="21"/>
      <c r="GHY9" s="21"/>
      <c r="GHZ9" s="21"/>
      <c r="GIA9" s="21"/>
      <c r="GIB9" s="21"/>
      <c r="GIC9" s="21"/>
      <c r="GID9" s="21"/>
      <c r="GIE9" s="21"/>
      <c r="GIF9" s="21"/>
      <c r="GIG9" s="21"/>
      <c r="GIH9" s="21"/>
      <c r="GII9" s="21"/>
      <c r="GIJ9" s="21"/>
      <c r="GIK9" s="21"/>
      <c r="GIL9" s="21"/>
      <c r="GIM9" s="21"/>
      <c r="GIN9" s="21"/>
      <c r="GIO9" s="21"/>
      <c r="GIP9" s="21"/>
      <c r="GIQ9" s="21"/>
      <c r="GIR9" s="21"/>
      <c r="GIS9" s="21"/>
      <c r="GIT9" s="21"/>
      <c r="GIU9" s="21"/>
      <c r="GIV9" s="21"/>
      <c r="GIW9" s="21"/>
      <c r="GIX9" s="21"/>
      <c r="GIY9" s="21"/>
      <c r="GIZ9" s="21"/>
      <c r="GJA9" s="21"/>
      <c r="GJB9" s="21"/>
      <c r="GJC9" s="21"/>
      <c r="GJD9" s="21"/>
      <c r="GJE9" s="21"/>
      <c r="GJF9" s="21"/>
      <c r="GJG9" s="21"/>
      <c r="GJH9" s="21"/>
      <c r="GJI9" s="21"/>
      <c r="GJJ9" s="21"/>
      <c r="GJK9" s="21"/>
      <c r="GJL9" s="21"/>
      <c r="GJM9" s="21"/>
      <c r="GJN9" s="21"/>
      <c r="GJO9" s="21"/>
      <c r="GJP9" s="21"/>
      <c r="GJQ9" s="21"/>
      <c r="GJR9" s="21"/>
      <c r="GJS9" s="21"/>
      <c r="GJT9" s="21"/>
      <c r="GJU9" s="21"/>
      <c r="GJV9" s="21"/>
      <c r="GJW9" s="21"/>
      <c r="GJX9" s="21"/>
      <c r="GJY9" s="21"/>
      <c r="GJZ9" s="21"/>
      <c r="GKA9" s="21"/>
      <c r="GKB9" s="21"/>
      <c r="GKC9" s="21"/>
      <c r="GKD9" s="21"/>
      <c r="GKE9" s="21"/>
      <c r="GKF9" s="21"/>
      <c r="GKG9" s="21"/>
      <c r="GKH9" s="21"/>
      <c r="GKI9" s="21"/>
      <c r="GKJ9" s="21"/>
      <c r="GKK9" s="21"/>
      <c r="GKL9" s="21"/>
      <c r="GKM9" s="21"/>
      <c r="GKN9" s="21"/>
      <c r="GKO9" s="21"/>
      <c r="GKP9" s="21"/>
      <c r="GKQ9" s="21"/>
      <c r="GKR9" s="21"/>
      <c r="GKS9" s="21"/>
      <c r="GKT9" s="21"/>
      <c r="GKU9" s="21"/>
      <c r="GKV9" s="21"/>
      <c r="GKW9" s="21"/>
      <c r="GKX9" s="21"/>
      <c r="GKY9" s="21"/>
      <c r="GKZ9" s="21"/>
      <c r="GLA9" s="21"/>
      <c r="GLB9" s="21"/>
      <c r="GLC9" s="21"/>
      <c r="GLD9" s="21"/>
      <c r="GLE9" s="21"/>
      <c r="GLF9" s="21"/>
      <c r="GLG9" s="21"/>
      <c r="GLH9" s="21"/>
      <c r="GLI9" s="21"/>
      <c r="GLJ9" s="21"/>
      <c r="GLK9" s="21"/>
      <c r="GLL9" s="21"/>
      <c r="GLM9" s="21"/>
      <c r="GLN9" s="21"/>
      <c r="GLO9" s="21"/>
      <c r="GLP9" s="21"/>
      <c r="GLQ9" s="21"/>
      <c r="GLR9" s="21"/>
      <c r="GLS9" s="21"/>
      <c r="GLT9" s="21"/>
      <c r="GLU9" s="21"/>
      <c r="GLV9" s="21"/>
      <c r="GLW9" s="21"/>
      <c r="GLX9" s="21"/>
      <c r="GLY9" s="21"/>
      <c r="GLZ9" s="21"/>
      <c r="GMA9" s="21"/>
      <c r="GMB9" s="21"/>
      <c r="GMC9" s="21"/>
      <c r="GMD9" s="21"/>
      <c r="GME9" s="21"/>
      <c r="GMF9" s="21"/>
      <c r="GMG9" s="21"/>
      <c r="GMH9" s="21"/>
      <c r="GMI9" s="21"/>
      <c r="GMJ9" s="21"/>
      <c r="GMK9" s="21"/>
      <c r="GML9" s="21"/>
      <c r="GMM9" s="21"/>
      <c r="GMN9" s="21"/>
      <c r="GMO9" s="21"/>
      <c r="GMP9" s="21"/>
      <c r="GMQ9" s="21"/>
      <c r="GMR9" s="21"/>
      <c r="GMS9" s="21"/>
      <c r="GMT9" s="21"/>
      <c r="GMU9" s="21"/>
      <c r="GMV9" s="21"/>
      <c r="GMW9" s="21"/>
      <c r="GMX9" s="21"/>
      <c r="GMY9" s="21"/>
      <c r="GMZ9" s="21"/>
      <c r="GNA9" s="21"/>
      <c r="GNB9" s="21"/>
      <c r="GNC9" s="21"/>
      <c r="GND9" s="21"/>
      <c r="GNE9" s="21"/>
      <c r="GNF9" s="21"/>
      <c r="GNG9" s="21"/>
      <c r="GNH9" s="21"/>
      <c r="GNI9" s="21"/>
      <c r="GNJ9" s="21"/>
      <c r="GNK9" s="21"/>
      <c r="GNL9" s="21"/>
      <c r="GNM9" s="21"/>
      <c r="GNN9" s="21"/>
      <c r="GNO9" s="21"/>
      <c r="GNP9" s="21"/>
      <c r="GNQ9" s="21"/>
      <c r="GNR9" s="21"/>
      <c r="GNS9" s="21"/>
      <c r="GNT9" s="21"/>
      <c r="GNU9" s="21"/>
      <c r="GNV9" s="21"/>
      <c r="GNW9" s="21"/>
      <c r="GNX9" s="21"/>
      <c r="GNY9" s="21"/>
      <c r="GNZ9" s="21"/>
      <c r="GOA9" s="21"/>
      <c r="GOB9" s="21"/>
      <c r="GOC9" s="21"/>
      <c r="GOD9" s="21"/>
      <c r="GOE9" s="21"/>
      <c r="GOF9" s="21"/>
      <c r="GOG9" s="21"/>
      <c r="GOH9" s="21"/>
      <c r="GOI9" s="21"/>
      <c r="GOJ9" s="21"/>
      <c r="GOK9" s="21"/>
      <c r="GOL9" s="21"/>
      <c r="GOM9" s="21"/>
      <c r="GON9" s="21"/>
      <c r="GOO9" s="21"/>
      <c r="GOP9" s="21"/>
      <c r="GOQ9" s="21"/>
      <c r="GOR9" s="21"/>
      <c r="GOS9" s="21"/>
      <c r="GOT9" s="21"/>
      <c r="GOU9" s="21"/>
      <c r="GOV9" s="21"/>
      <c r="GOW9" s="21"/>
      <c r="GOX9" s="21"/>
      <c r="GOY9" s="21"/>
      <c r="GOZ9" s="21"/>
      <c r="GPA9" s="21"/>
      <c r="GPB9" s="21"/>
      <c r="GPC9" s="21"/>
      <c r="GPD9" s="21"/>
      <c r="GPE9" s="21"/>
      <c r="GPF9" s="21"/>
      <c r="GPG9" s="21"/>
      <c r="GPH9" s="21"/>
      <c r="GPI9" s="21"/>
      <c r="GPJ9" s="21"/>
      <c r="GPK9" s="21"/>
      <c r="GPL9" s="21"/>
      <c r="GPM9" s="21"/>
      <c r="GPN9" s="21"/>
      <c r="GPO9" s="21"/>
      <c r="GPP9" s="21"/>
      <c r="GPQ9" s="21"/>
      <c r="GPR9" s="21"/>
      <c r="GPS9" s="21"/>
      <c r="GPT9" s="21"/>
      <c r="GPU9" s="21"/>
      <c r="GPV9" s="21"/>
      <c r="GPW9" s="21"/>
      <c r="GPX9" s="21"/>
      <c r="GPY9" s="21"/>
      <c r="GPZ9" s="21"/>
      <c r="GQA9" s="21"/>
      <c r="GQB9" s="21"/>
      <c r="GQC9" s="21"/>
      <c r="GQD9" s="21"/>
      <c r="GQE9" s="21"/>
      <c r="GQF9" s="21"/>
      <c r="GQG9" s="21"/>
      <c r="GQH9" s="21"/>
      <c r="GQI9" s="21"/>
      <c r="GQJ9" s="21"/>
      <c r="GQK9" s="21"/>
      <c r="GQL9" s="21"/>
      <c r="GQM9" s="21"/>
      <c r="GQN9" s="21"/>
      <c r="GQO9" s="21"/>
      <c r="GQP9" s="21"/>
      <c r="GQQ9" s="21"/>
      <c r="GQR9" s="21"/>
      <c r="GQS9" s="21"/>
      <c r="GQT9" s="21"/>
      <c r="GQU9" s="21"/>
      <c r="GQV9" s="21"/>
      <c r="GQW9" s="21"/>
      <c r="GQX9" s="21"/>
      <c r="GQY9" s="21"/>
      <c r="GQZ9" s="21"/>
      <c r="GRA9" s="21"/>
      <c r="GRB9" s="21"/>
      <c r="GRC9" s="21"/>
      <c r="GRD9" s="21"/>
      <c r="GRE9" s="21"/>
      <c r="GRF9" s="21"/>
      <c r="GRG9" s="21"/>
      <c r="GRH9" s="21"/>
      <c r="GRI9" s="21"/>
      <c r="GRJ9" s="21"/>
      <c r="GRK9" s="21"/>
      <c r="GRL9" s="21"/>
      <c r="GRM9" s="21"/>
      <c r="GRN9" s="21"/>
      <c r="GRO9" s="21"/>
      <c r="GRP9" s="21"/>
      <c r="GRQ9" s="21"/>
      <c r="GRR9" s="21"/>
      <c r="GRS9" s="21"/>
      <c r="GRT9" s="21"/>
      <c r="GRU9" s="21"/>
      <c r="GRV9" s="21"/>
      <c r="GRW9" s="21"/>
      <c r="GRX9" s="21"/>
      <c r="GRY9" s="21"/>
      <c r="GRZ9" s="21"/>
      <c r="GSA9" s="21"/>
      <c r="GSB9" s="21"/>
      <c r="GSC9" s="21"/>
      <c r="GSD9" s="21"/>
      <c r="GSE9" s="21"/>
      <c r="GSF9" s="21"/>
      <c r="GSG9" s="21"/>
      <c r="GSH9" s="21"/>
      <c r="GSI9" s="21"/>
      <c r="GSJ9" s="21"/>
      <c r="GSK9" s="21"/>
      <c r="GSL9" s="21"/>
      <c r="GSM9" s="21"/>
      <c r="GSN9" s="21"/>
      <c r="GSO9" s="21"/>
      <c r="GSP9" s="21"/>
      <c r="GSQ9" s="21"/>
      <c r="GSR9" s="21"/>
      <c r="GSS9" s="21"/>
      <c r="GST9" s="21"/>
      <c r="GSU9" s="21"/>
      <c r="GSV9" s="21"/>
      <c r="GSW9" s="21"/>
      <c r="GSX9" s="21"/>
      <c r="GSY9" s="21"/>
      <c r="GSZ9" s="21"/>
      <c r="GTA9" s="21"/>
      <c r="GTB9" s="21"/>
      <c r="GTC9" s="21"/>
      <c r="GTD9" s="21"/>
      <c r="GTE9" s="21"/>
      <c r="GTF9" s="21"/>
      <c r="GTG9" s="21"/>
      <c r="GTH9" s="21"/>
      <c r="GTI9" s="21"/>
      <c r="GTJ9" s="21"/>
      <c r="GTK9" s="21"/>
      <c r="GTL9" s="21"/>
      <c r="GTM9" s="21"/>
      <c r="GTN9" s="21"/>
      <c r="GTO9" s="21"/>
      <c r="GTP9" s="21"/>
      <c r="GTQ9" s="21"/>
      <c r="GTR9" s="21"/>
      <c r="GTS9" s="21"/>
      <c r="GTT9" s="21"/>
      <c r="GTU9" s="21"/>
      <c r="GTV9" s="21"/>
      <c r="GTW9" s="21"/>
      <c r="GTX9" s="21"/>
      <c r="GTY9" s="21"/>
      <c r="GTZ9" s="21"/>
      <c r="GUA9" s="21"/>
      <c r="GUB9" s="21"/>
      <c r="GUC9" s="21"/>
      <c r="GUD9" s="21"/>
      <c r="GUE9" s="21"/>
      <c r="GUF9" s="21"/>
      <c r="GUG9" s="21"/>
      <c r="GUH9" s="21"/>
      <c r="GUI9" s="21"/>
      <c r="GUJ9" s="21"/>
      <c r="GUK9" s="21"/>
      <c r="GUL9" s="21"/>
      <c r="GUM9" s="21"/>
      <c r="GUN9" s="21"/>
      <c r="GUO9" s="21"/>
      <c r="GUP9" s="21"/>
      <c r="GUQ9" s="21"/>
      <c r="GUR9" s="21"/>
      <c r="GUS9" s="21"/>
      <c r="GUT9" s="21"/>
      <c r="GUU9" s="21"/>
      <c r="GUV9" s="21"/>
      <c r="GUW9" s="21"/>
      <c r="GUX9" s="21"/>
      <c r="GUY9" s="21"/>
      <c r="GUZ9" s="21"/>
      <c r="GVA9" s="21"/>
      <c r="GVB9" s="21"/>
      <c r="GVC9" s="21"/>
      <c r="GVD9" s="21"/>
      <c r="GVE9" s="21"/>
      <c r="GVF9" s="21"/>
      <c r="GVG9" s="21"/>
      <c r="GVH9" s="21"/>
      <c r="GVI9" s="21"/>
      <c r="GVJ9" s="21"/>
      <c r="GVK9" s="21"/>
      <c r="GVL9" s="21"/>
      <c r="GVM9" s="21"/>
      <c r="GVN9" s="21"/>
      <c r="GVO9" s="21"/>
      <c r="GVP9" s="21"/>
      <c r="GVQ9" s="21"/>
      <c r="GVR9" s="21"/>
      <c r="GVS9" s="21"/>
      <c r="GVT9" s="21"/>
      <c r="GVU9" s="21"/>
      <c r="GVV9" s="21"/>
      <c r="GVW9" s="21"/>
      <c r="GVX9" s="21"/>
      <c r="GVY9" s="21"/>
      <c r="GVZ9" s="21"/>
      <c r="GWA9" s="21"/>
      <c r="GWB9" s="21"/>
      <c r="GWC9" s="21"/>
      <c r="GWD9" s="21"/>
      <c r="GWE9" s="21"/>
      <c r="GWF9" s="21"/>
      <c r="GWG9" s="21"/>
      <c r="GWH9" s="21"/>
      <c r="GWI9" s="21"/>
      <c r="GWJ9" s="21"/>
      <c r="GWK9" s="21"/>
      <c r="GWL9" s="21"/>
      <c r="GWM9" s="21"/>
      <c r="GWN9" s="21"/>
      <c r="GWO9" s="21"/>
      <c r="GWP9" s="21"/>
      <c r="GWQ9" s="21"/>
      <c r="GWR9" s="21"/>
      <c r="GWS9" s="21"/>
      <c r="GWT9" s="21"/>
      <c r="GWU9" s="21"/>
      <c r="GWV9" s="21"/>
      <c r="GWW9" s="21"/>
      <c r="GWX9" s="21"/>
      <c r="GWY9" s="21"/>
      <c r="GWZ9" s="21"/>
      <c r="GXA9" s="21"/>
      <c r="GXB9" s="21"/>
      <c r="GXC9" s="21"/>
      <c r="GXD9" s="21"/>
      <c r="GXE9" s="21"/>
      <c r="GXF9" s="21"/>
      <c r="GXG9" s="21"/>
      <c r="GXH9" s="21"/>
      <c r="GXI9" s="21"/>
      <c r="GXJ9" s="21"/>
      <c r="GXK9" s="21"/>
      <c r="GXL9" s="21"/>
      <c r="GXM9" s="21"/>
      <c r="GXN9" s="21"/>
      <c r="GXO9" s="21"/>
      <c r="GXP9" s="21"/>
      <c r="GXQ9" s="21"/>
      <c r="GXR9" s="21"/>
      <c r="GXS9" s="21"/>
      <c r="GXT9" s="21"/>
      <c r="GXU9" s="21"/>
      <c r="GXV9" s="21"/>
      <c r="GXW9" s="21"/>
      <c r="GXX9" s="21"/>
      <c r="GXY9" s="21"/>
      <c r="GXZ9" s="21"/>
      <c r="GYA9" s="21"/>
      <c r="GYB9" s="21"/>
      <c r="GYC9" s="21"/>
      <c r="GYD9" s="21"/>
      <c r="GYE9" s="21"/>
      <c r="GYF9" s="21"/>
      <c r="GYG9" s="21"/>
      <c r="GYH9" s="21"/>
      <c r="GYI9" s="21"/>
      <c r="GYJ9" s="21"/>
      <c r="GYK9" s="21"/>
      <c r="GYL9" s="21"/>
      <c r="GYM9" s="21"/>
      <c r="GYN9" s="21"/>
      <c r="GYO9" s="21"/>
      <c r="GYP9" s="21"/>
      <c r="GYQ9" s="21"/>
      <c r="GYR9" s="21"/>
      <c r="GYS9" s="21"/>
      <c r="GYT9" s="21"/>
      <c r="GYU9" s="21"/>
      <c r="GYV9" s="21"/>
      <c r="GYW9" s="21"/>
      <c r="GYX9" s="21"/>
      <c r="GYY9" s="21"/>
      <c r="GYZ9" s="21"/>
      <c r="GZA9" s="21"/>
      <c r="GZB9" s="21"/>
      <c r="GZC9" s="21"/>
      <c r="GZD9" s="21"/>
      <c r="GZE9" s="21"/>
      <c r="GZF9" s="21"/>
      <c r="GZG9" s="21"/>
      <c r="GZH9" s="21"/>
      <c r="GZI9" s="21"/>
      <c r="GZJ9" s="21"/>
      <c r="GZK9" s="21"/>
      <c r="GZL9" s="21"/>
      <c r="GZM9" s="21"/>
      <c r="GZN9" s="21"/>
      <c r="GZO9" s="21"/>
      <c r="GZP9" s="21"/>
      <c r="GZQ9" s="21"/>
      <c r="GZR9" s="21"/>
      <c r="GZS9" s="21"/>
      <c r="GZT9" s="21"/>
      <c r="GZU9" s="21"/>
      <c r="GZV9" s="21"/>
      <c r="GZW9" s="21"/>
      <c r="GZX9" s="21"/>
      <c r="GZY9" s="21"/>
      <c r="GZZ9" s="21"/>
      <c r="HAA9" s="21"/>
      <c r="HAB9" s="21"/>
      <c r="HAC9" s="21"/>
      <c r="HAD9" s="21"/>
      <c r="HAE9" s="21"/>
      <c r="HAF9" s="21"/>
      <c r="HAG9" s="21"/>
      <c r="HAH9" s="21"/>
      <c r="HAI9" s="21"/>
      <c r="HAJ9" s="21"/>
      <c r="HAK9" s="21"/>
      <c r="HAL9" s="21"/>
      <c r="HAM9" s="21"/>
      <c r="HAN9" s="21"/>
      <c r="HAO9" s="21"/>
      <c r="HAP9" s="21"/>
      <c r="HAQ9" s="21"/>
      <c r="HAR9" s="21"/>
      <c r="HAS9" s="21"/>
      <c r="HAT9" s="21"/>
      <c r="HAU9" s="21"/>
      <c r="HAV9" s="21"/>
      <c r="HAW9" s="21"/>
      <c r="HAX9" s="21"/>
      <c r="HAY9" s="21"/>
      <c r="HAZ9" s="21"/>
      <c r="HBA9" s="21"/>
      <c r="HBB9" s="21"/>
      <c r="HBC9" s="21"/>
      <c r="HBD9" s="21"/>
      <c r="HBE9" s="21"/>
      <c r="HBF9" s="21"/>
      <c r="HBG9" s="21"/>
      <c r="HBH9" s="21"/>
      <c r="HBI9" s="21"/>
      <c r="HBJ9" s="21"/>
      <c r="HBK9" s="21"/>
      <c r="HBL9" s="21"/>
      <c r="HBM9" s="21"/>
      <c r="HBN9" s="21"/>
      <c r="HBO9" s="21"/>
      <c r="HBP9" s="21"/>
      <c r="HBQ9" s="21"/>
      <c r="HBR9" s="21"/>
      <c r="HBS9" s="21"/>
      <c r="HBT9" s="21"/>
      <c r="HBU9" s="21"/>
      <c r="HBV9" s="21"/>
      <c r="HBW9" s="21"/>
      <c r="HBX9" s="21"/>
      <c r="HBY9" s="21"/>
      <c r="HBZ9" s="21"/>
      <c r="HCA9" s="21"/>
      <c r="HCB9" s="21"/>
      <c r="HCC9" s="21"/>
      <c r="HCD9" s="21"/>
      <c r="HCE9" s="21"/>
      <c r="HCF9" s="21"/>
      <c r="HCG9" s="21"/>
      <c r="HCH9" s="21"/>
      <c r="HCI9" s="21"/>
      <c r="HCJ9" s="21"/>
      <c r="HCK9" s="21"/>
      <c r="HCL9" s="21"/>
      <c r="HCM9" s="21"/>
      <c r="HCN9" s="21"/>
      <c r="HCO9" s="21"/>
      <c r="HCP9" s="21"/>
      <c r="HCQ9" s="21"/>
      <c r="HCR9" s="21"/>
      <c r="HCS9" s="21"/>
      <c r="HCT9" s="21"/>
      <c r="HCU9" s="21"/>
      <c r="HCV9" s="21"/>
      <c r="HCW9" s="21"/>
      <c r="HCX9" s="21"/>
      <c r="HCY9" s="21"/>
      <c r="HCZ9" s="21"/>
      <c r="HDA9" s="21"/>
      <c r="HDB9" s="21"/>
      <c r="HDC9" s="21"/>
      <c r="HDD9" s="21"/>
      <c r="HDE9" s="21"/>
      <c r="HDF9" s="21"/>
      <c r="HDG9" s="21"/>
      <c r="HDH9" s="21"/>
      <c r="HDI9" s="21"/>
      <c r="HDJ9" s="21"/>
      <c r="HDK9" s="21"/>
      <c r="HDL9" s="21"/>
      <c r="HDM9" s="21"/>
      <c r="HDN9" s="21"/>
      <c r="HDO9" s="21"/>
      <c r="HDP9" s="21"/>
      <c r="HDQ9" s="21"/>
      <c r="HDR9" s="21"/>
      <c r="HDS9" s="21"/>
      <c r="HDT9" s="21"/>
      <c r="HDU9" s="21"/>
      <c r="HDV9" s="21"/>
      <c r="HDW9" s="21"/>
      <c r="HDX9" s="21"/>
      <c r="HDY9" s="21"/>
      <c r="HDZ9" s="21"/>
      <c r="HEA9" s="21"/>
      <c r="HEB9" s="21"/>
      <c r="HEC9" s="21"/>
      <c r="HED9" s="21"/>
      <c r="HEE9" s="21"/>
      <c r="HEF9" s="21"/>
      <c r="HEG9" s="21"/>
      <c r="HEH9" s="21"/>
      <c r="HEI9" s="21"/>
      <c r="HEJ9" s="21"/>
      <c r="HEK9" s="21"/>
      <c r="HEL9" s="21"/>
      <c r="HEM9" s="21"/>
      <c r="HEN9" s="21"/>
      <c r="HEO9" s="21"/>
      <c r="HEP9" s="21"/>
      <c r="HEQ9" s="21"/>
      <c r="HER9" s="21"/>
      <c r="HES9" s="21"/>
      <c r="HET9" s="21"/>
      <c r="HEU9" s="21"/>
      <c r="HEV9" s="21"/>
      <c r="HEW9" s="21"/>
      <c r="HEX9" s="21"/>
      <c r="HEY9" s="21"/>
      <c r="HEZ9" s="21"/>
      <c r="HFA9" s="21"/>
      <c r="HFB9" s="21"/>
      <c r="HFC9" s="21"/>
      <c r="HFD9" s="21"/>
      <c r="HFE9" s="21"/>
      <c r="HFF9" s="21"/>
      <c r="HFG9" s="21"/>
      <c r="HFH9" s="21"/>
      <c r="HFI9" s="21"/>
      <c r="HFJ9" s="21"/>
      <c r="HFK9" s="21"/>
      <c r="HFL9" s="21"/>
      <c r="HFM9" s="21"/>
      <c r="HFN9" s="21"/>
      <c r="HFO9" s="21"/>
      <c r="HFP9" s="21"/>
      <c r="HFQ9" s="21"/>
      <c r="HFR9" s="21"/>
      <c r="HFS9" s="21"/>
      <c r="HFT9" s="21"/>
      <c r="HFU9" s="21"/>
      <c r="HFV9" s="21"/>
      <c r="HFW9" s="21"/>
      <c r="HFX9" s="21"/>
      <c r="HFY9" s="21"/>
      <c r="HFZ9" s="21"/>
      <c r="HGA9" s="21"/>
      <c r="HGB9" s="21"/>
      <c r="HGC9" s="21"/>
      <c r="HGD9" s="21"/>
      <c r="HGE9" s="21"/>
      <c r="HGF9" s="21"/>
      <c r="HGG9" s="21"/>
      <c r="HGH9" s="21"/>
      <c r="HGI9" s="21"/>
      <c r="HGJ9" s="21"/>
      <c r="HGK9" s="21"/>
      <c r="HGL9" s="21"/>
      <c r="HGM9" s="21"/>
      <c r="HGN9" s="21"/>
      <c r="HGO9" s="21"/>
      <c r="HGP9" s="21"/>
      <c r="HGQ9" s="21"/>
      <c r="HGR9" s="21"/>
      <c r="HGS9" s="21"/>
      <c r="HGT9" s="21"/>
      <c r="HGU9" s="21"/>
      <c r="HGV9" s="21"/>
      <c r="HGW9" s="21"/>
      <c r="HGX9" s="21"/>
      <c r="HGY9" s="21"/>
      <c r="HGZ9" s="21"/>
      <c r="HHA9" s="21"/>
      <c r="HHB9" s="21"/>
      <c r="HHC9" s="21"/>
      <c r="HHD9" s="21"/>
      <c r="HHE9" s="21"/>
      <c r="HHF9" s="21"/>
      <c r="HHG9" s="21"/>
      <c r="HHH9" s="21"/>
      <c r="HHI9" s="21"/>
      <c r="HHJ9" s="21"/>
      <c r="HHK9" s="21"/>
      <c r="HHL9" s="21"/>
    </row>
    <row r="10" spans="1:5628">
      <c r="A10" s="875">
        <v>2</v>
      </c>
      <c r="B10" s="875">
        <v>1</v>
      </c>
      <c r="C10" s="875">
        <v>4</v>
      </c>
      <c r="D10" s="875">
        <v>2</v>
      </c>
      <c r="E10" s="875" t="s">
        <v>1774</v>
      </c>
      <c r="F10" s="875" t="s">
        <v>1775</v>
      </c>
      <c r="G10" s="875" t="s">
        <v>1776</v>
      </c>
      <c r="H10" s="875" t="s">
        <v>1777</v>
      </c>
      <c r="I10" s="358" t="s">
        <v>1778</v>
      </c>
      <c r="J10" s="358">
        <v>5</v>
      </c>
      <c r="K10" s="358" t="s">
        <v>57</v>
      </c>
      <c r="L10" s="1193" t="s">
        <v>1779</v>
      </c>
      <c r="M10" s="875" t="s">
        <v>41</v>
      </c>
      <c r="N10" s="1326"/>
      <c r="O10" s="900">
        <v>180000</v>
      </c>
      <c r="P10" s="1328"/>
      <c r="Q10" s="900">
        <v>180000</v>
      </c>
      <c r="R10" s="1328"/>
      <c r="S10" s="875" t="s">
        <v>2195</v>
      </c>
    </row>
    <row r="11" spans="1:5628" ht="30">
      <c r="A11" s="876"/>
      <c r="B11" s="876"/>
      <c r="C11" s="876"/>
      <c r="D11" s="876"/>
      <c r="E11" s="876"/>
      <c r="F11" s="876"/>
      <c r="G11" s="876"/>
      <c r="H11" s="876"/>
      <c r="I11" s="214" t="s">
        <v>407</v>
      </c>
      <c r="J11" s="214" t="s">
        <v>1780</v>
      </c>
      <c r="K11" s="214" t="s">
        <v>1781</v>
      </c>
      <c r="L11" s="1325"/>
      <c r="M11" s="876"/>
      <c r="N11" s="1327"/>
      <c r="O11" s="902"/>
      <c r="P11" s="1329"/>
      <c r="Q11" s="902"/>
      <c r="R11" s="1329"/>
      <c r="S11" s="876"/>
    </row>
    <row r="12" spans="1:5628">
      <c r="A12" s="1322">
        <v>3</v>
      </c>
      <c r="B12" s="803">
        <v>1</v>
      </c>
      <c r="C12" s="803">
        <v>4</v>
      </c>
      <c r="D12" s="803">
        <v>2</v>
      </c>
      <c r="E12" s="644" t="s">
        <v>1782</v>
      </c>
      <c r="F12" s="644" t="s">
        <v>1783</v>
      </c>
      <c r="G12" s="803" t="s">
        <v>1784</v>
      </c>
      <c r="H12" s="1322" t="s">
        <v>58</v>
      </c>
      <c r="I12" s="18" t="s">
        <v>59</v>
      </c>
      <c r="J12" s="18">
        <v>3</v>
      </c>
      <c r="K12" s="284" t="s">
        <v>57</v>
      </c>
      <c r="L12" s="675" t="s">
        <v>1771</v>
      </c>
      <c r="M12" s="675" t="s">
        <v>313</v>
      </c>
      <c r="N12" s="803"/>
      <c r="O12" s="1324">
        <v>40000</v>
      </c>
      <c r="P12" s="821"/>
      <c r="Q12" s="1324">
        <v>40000</v>
      </c>
      <c r="R12" s="821"/>
      <c r="S12" s="875" t="s">
        <v>2195</v>
      </c>
    </row>
    <row r="13" spans="1:5628" ht="30">
      <c r="A13" s="1323"/>
      <c r="B13" s="805"/>
      <c r="C13" s="805"/>
      <c r="D13" s="805"/>
      <c r="E13" s="645"/>
      <c r="F13" s="645"/>
      <c r="G13" s="805"/>
      <c r="H13" s="1323"/>
      <c r="I13" s="18" t="s">
        <v>60</v>
      </c>
      <c r="J13" s="18">
        <v>60</v>
      </c>
      <c r="K13" s="284" t="s">
        <v>45</v>
      </c>
      <c r="L13" s="675"/>
      <c r="M13" s="675"/>
      <c r="N13" s="805"/>
      <c r="O13" s="1324"/>
      <c r="P13" s="823"/>
      <c r="Q13" s="1324"/>
      <c r="R13" s="823"/>
      <c r="S13" s="876"/>
    </row>
    <row r="14" spans="1:5628" ht="45" customHeight="1">
      <c r="A14" s="1321">
        <v>4</v>
      </c>
      <c r="B14" s="1321">
        <v>1</v>
      </c>
      <c r="C14" s="1321">
        <v>4</v>
      </c>
      <c r="D14" s="1321">
        <v>2</v>
      </c>
      <c r="E14" s="1320" t="s">
        <v>1785</v>
      </c>
      <c r="F14" s="1320" t="s">
        <v>1786</v>
      </c>
      <c r="G14" s="1320" t="s">
        <v>1787</v>
      </c>
      <c r="H14" s="1306" t="s">
        <v>364</v>
      </c>
      <c r="I14" s="359" t="s">
        <v>365</v>
      </c>
      <c r="J14" s="359">
        <v>1</v>
      </c>
      <c r="K14" s="359" t="s">
        <v>57</v>
      </c>
      <c r="L14" s="1320" t="s">
        <v>1788</v>
      </c>
      <c r="M14" s="1320" t="s">
        <v>64</v>
      </c>
      <c r="N14" s="1306"/>
      <c r="O14" s="1312">
        <v>60000</v>
      </c>
      <c r="P14" s="1313"/>
      <c r="Q14" s="1312">
        <v>60000</v>
      </c>
      <c r="R14" s="1313"/>
      <c r="S14" s="1320" t="s">
        <v>2195</v>
      </c>
    </row>
    <row r="15" spans="1:5628" ht="30">
      <c r="A15" s="1321"/>
      <c r="B15" s="1321"/>
      <c r="C15" s="1321"/>
      <c r="D15" s="1321"/>
      <c r="E15" s="1320"/>
      <c r="F15" s="1320"/>
      <c r="G15" s="1320"/>
      <c r="H15" s="1307"/>
      <c r="I15" s="360" t="s">
        <v>1789</v>
      </c>
      <c r="J15" s="360">
        <v>100</v>
      </c>
      <c r="K15" s="359" t="s">
        <v>45</v>
      </c>
      <c r="L15" s="1320"/>
      <c r="M15" s="1320"/>
      <c r="N15" s="1307"/>
      <c r="O15" s="1312"/>
      <c r="P15" s="1313"/>
      <c r="Q15" s="1312"/>
      <c r="R15" s="1313"/>
      <c r="S15" s="1320"/>
    </row>
    <row r="16" spans="1:5628">
      <c r="A16" s="1321"/>
      <c r="B16" s="1321"/>
      <c r="C16" s="1321"/>
      <c r="D16" s="1321"/>
      <c r="E16" s="1320"/>
      <c r="F16" s="1320"/>
      <c r="G16" s="1320"/>
      <c r="H16" s="1321" t="s">
        <v>43</v>
      </c>
      <c r="I16" s="360" t="s">
        <v>44</v>
      </c>
      <c r="J16" s="360">
        <v>1</v>
      </c>
      <c r="K16" s="359" t="s">
        <v>57</v>
      </c>
      <c r="L16" s="1320"/>
      <c r="M16" s="1320"/>
      <c r="N16" s="1307"/>
      <c r="O16" s="1312"/>
      <c r="P16" s="1313"/>
      <c r="Q16" s="1312"/>
      <c r="R16" s="1313"/>
      <c r="S16" s="1320"/>
    </row>
    <row r="17" spans="1:19" ht="30">
      <c r="A17" s="1321"/>
      <c r="B17" s="1321"/>
      <c r="C17" s="1321"/>
      <c r="D17" s="1321"/>
      <c r="E17" s="1320"/>
      <c r="F17" s="1320"/>
      <c r="G17" s="1320"/>
      <c r="H17" s="1321"/>
      <c r="I17" s="360" t="s">
        <v>100</v>
      </c>
      <c r="J17" s="360">
        <v>25</v>
      </c>
      <c r="K17" s="359" t="s">
        <v>1790</v>
      </c>
      <c r="L17" s="1320"/>
      <c r="M17" s="1320"/>
      <c r="N17" s="1307"/>
      <c r="O17" s="1312"/>
      <c r="P17" s="1313"/>
      <c r="Q17" s="1312"/>
      <c r="R17" s="1313"/>
      <c r="S17" s="1320"/>
    </row>
    <row r="18" spans="1:19" ht="75">
      <c r="A18" s="1321"/>
      <c r="B18" s="1321"/>
      <c r="C18" s="1321"/>
      <c r="D18" s="1321"/>
      <c r="E18" s="1320"/>
      <c r="F18" s="1320"/>
      <c r="G18" s="1320"/>
      <c r="H18" s="1321"/>
      <c r="I18" s="360" t="s">
        <v>1791</v>
      </c>
      <c r="J18" s="360">
        <v>10</v>
      </c>
      <c r="K18" s="359" t="s">
        <v>1790</v>
      </c>
      <c r="L18" s="1320"/>
      <c r="M18" s="1320"/>
      <c r="N18" s="1308"/>
      <c r="O18" s="1312"/>
      <c r="P18" s="1313"/>
      <c r="Q18" s="1312"/>
      <c r="R18" s="1313"/>
      <c r="S18" s="1320"/>
    </row>
    <row r="19" spans="1:19" ht="45">
      <c r="A19" s="1306">
        <v>5</v>
      </c>
      <c r="B19" s="1306">
        <v>1</v>
      </c>
      <c r="C19" s="1306">
        <v>4</v>
      </c>
      <c r="D19" s="1306">
        <v>2</v>
      </c>
      <c r="E19" s="1309" t="s">
        <v>1792</v>
      </c>
      <c r="F19" s="1309" t="s">
        <v>1793</v>
      </c>
      <c r="G19" s="1309" t="s">
        <v>1794</v>
      </c>
      <c r="H19" s="360" t="s">
        <v>1459</v>
      </c>
      <c r="I19" s="360" t="s">
        <v>1795</v>
      </c>
      <c r="J19" s="360">
        <v>1</v>
      </c>
      <c r="K19" s="359" t="s">
        <v>57</v>
      </c>
      <c r="L19" s="1309" t="s">
        <v>1796</v>
      </c>
      <c r="M19" s="1306" t="s">
        <v>64</v>
      </c>
      <c r="N19" s="1306"/>
      <c r="O19" s="1317">
        <v>170000</v>
      </c>
      <c r="P19" s="1314"/>
      <c r="Q19" s="1317">
        <v>170000</v>
      </c>
      <c r="R19" s="1314"/>
      <c r="S19" s="1309" t="s">
        <v>2195</v>
      </c>
    </row>
    <row r="20" spans="1:19" ht="45">
      <c r="A20" s="1307"/>
      <c r="B20" s="1307"/>
      <c r="C20" s="1307"/>
      <c r="D20" s="1307"/>
      <c r="E20" s="1310"/>
      <c r="F20" s="1310"/>
      <c r="G20" s="1310"/>
      <c r="H20" s="1320" t="s">
        <v>1797</v>
      </c>
      <c r="I20" s="360" t="s">
        <v>1798</v>
      </c>
      <c r="J20" s="360">
        <v>3</v>
      </c>
      <c r="K20" s="360" t="s">
        <v>57</v>
      </c>
      <c r="L20" s="1310"/>
      <c r="M20" s="1307"/>
      <c r="N20" s="1307"/>
      <c r="O20" s="1318"/>
      <c r="P20" s="1315"/>
      <c r="Q20" s="1318"/>
      <c r="R20" s="1315"/>
      <c r="S20" s="1310"/>
    </row>
    <row r="21" spans="1:19" ht="30">
      <c r="A21" s="1307"/>
      <c r="B21" s="1307"/>
      <c r="C21" s="1307"/>
      <c r="D21" s="1307"/>
      <c r="E21" s="1310"/>
      <c r="F21" s="1310"/>
      <c r="G21" s="1310"/>
      <c r="H21" s="1320"/>
      <c r="I21" s="360" t="s">
        <v>407</v>
      </c>
      <c r="J21" s="360" t="s">
        <v>1799</v>
      </c>
      <c r="K21" s="360" t="s">
        <v>1781</v>
      </c>
      <c r="L21" s="1310"/>
      <c r="M21" s="1307"/>
      <c r="N21" s="1307"/>
      <c r="O21" s="1318"/>
      <c r="P21" s="1315"/>
      <c r="Q21" s="1318"/>
      <c r="R21" s="1315"/>
      <c r="S21" s="1310"/>
    </row>
    <row r="22" spans="1:19" ht="45">
      <c r="A22" s="1307"/>
      <c r="B22" s="1307"/>
      <c r="C22" s="1307"/>
      <c r="D22" s="1307"/>
      <c r="E22" s="1310"/>
      <c r="F22" s="1310"/>
      <c r="G22" s="1310"/>
      <c r="H22" s="360" t="s">
        <v>1800</v>
      </c>
      <c r="I22" s="360" t="s">
        <v>1801</v>
      </c>
      <c r="J22" s="360">
        <v>1</v>
      </c>
      <c r="K22" s="360" t="s">
        <v>57</v>
      </c>
      <c r="L22" s="1310"/>
      <c r="M22" s="1307"/>
      <c r="N22" s="1307"/>
      <c r="O22" s="1318"/>
      <c r="P22" s="1315"/>
      <c r="Q22" s="1318"/>
      <c r="R22" s="1315"/>
      <c r="S22" s="1310"/>
    </row>
    <row r="23" spans="1:19" ht="45">
      <c r="A23" s="1308"/>
      <c r="B23" s="1308"/>
      <c r="C23" s="1308"/>
      <c r="D23" s="1308"/>
      <c r="E23" s="1311"/>
      <c r="F23" s="1311"/>
      <c r="G23" s="1311"/>
      <c r="H23" s="360" t="s">
        <v>1802</v>
      </c>
      <c r="I23" s="360" t="s">
        <v>1803</v>
      </c>
      <c r="J23" s="360">
        <v>4</v>
      </c>
      <c r="K23" s="360" t="s">
        <v>57</v>
      </c>
      <c r="L23" s="1311"/>
      <c r="M23" s="1308"/>
      <c r="N23" s="1308"/>
      <c r="O23" s="1319"/>
      <c r="P23" s="1316"/>
      <c r="Q23" s="1319"/>
      <c r="R23" s="1316"/>
      <c r="S23" s="1311"/>
    </row>
    <row r="24" spans="1:19">
      <c r="A24" s="642">
        <v>6</v>
      </c>
      <c r="B24" s="642">
        <v>1</v>
      </c>
      <c r="C24" s="642">
        <v>4</v>
      </c>
      <c r="D24" s="642">
        <v>2</v>
      </c>
      <c r="E24" s="642" t="s">
        <v>1804</v>
      </c>
      <c r="F24" s="642" t="s">
        <v>1805</v>
      </c>
      <c r="G24" s="642" t="s">
        <v>1806</v>
      </c>
      <c r="H24" s="642" t="s">
        <v>1807</v>
      </c>
      <c r="I24" s="94" t="s">
        <v>47</v>
      </c>
      <c r="J24" s="94">
        <v>1</v>
      </c>
      <c r="K24" s="94" t="s">
        <v>57</v>
      </c>
      <c r="L24" s="642" t="s">
        <v>1808</v>
      </c>
      <c r="M24" s="642" t="s">
        <v>41</v>
      </c>
      <c r="N24" s="642"/>
      <c r="O24" s="655">
        <v>92680</v>
      </c>
      <c r="P24" s="655"/>
      <c r="Q24" s="655">
        <v>92680</v>
      </c>
      <c r="R24" s="655"/>
      <c r="S24" s="642" t="s">
        <v>2195</v>
      </c>
    </row>
    <row r="25" spans="1:19" ht="30">
      <c r="A25" s="762"/>
      <c r="B25" s="762"/>
      <c r="C25" s="762"/>
      <c r="D25" s="762"/>
      <c r="E25" s="762"/>
      <c r="F25" s="762"/>
      <c r="G25" s="762"/>
      <c r="H25" s="643"/>
      <c r="I25" s="94" t="s">
        <v>48</v>
      </c>
      <c r="J25" s="94">
        <v>50</v>
      </c>
      <c r="K25" s="94" t="s">
        <v>45</v>
      </c>
      <c r="L25" s="762"/>
      <c r="M25" s="762"/>
      <c r="N25" s="762"/>
      <c r="O25" s="766"/>
      <c r="P25" s="766"/>
      <c r="Q25" s="766"/>
      <c r="R25" s="766"/>
      <c r="S25" s="762"/>
    </row>
    <row r="26" spans="1:19" ht="30">
      <c r="A26" s="762"/>
      <c r="B26" s="762"/>
      <c r="C26" s="762"/>
      <c r="D26" s="762"/>
      <c r="E26" s="762"/>
      <c r="F26" s="762"/>
      <c r="G26" s="762"/>
      <c r="H26" s="642" t="s">
        <v>715</v>
      </c>
      <c r="I26" s="94" t="s">
        <v>204</v>
      </c>
      <c r="J26" s="94">
        <v>1</v>
      </c>
      <c r="K26" s="94" t="s">
        <v>57</v>
      </c>
      <c r="L26" s="762"/>
      <c r="M26" s="762"/>
      <c r="N26" s="762"/>
      <c r="O26" s="766"/>
      <c r="P26" s="766"/>
      <c r="Q26" s="766"/>
      <c r="R26" s="766"/>
      <c r="S26" s="762"/>
    </row>
    <row r="27" spans="1:19" ht="30">
      <c r="A27" s="643"/>
      <c r="B27" s="643"/>
      <c r="C27" s="643"/>
      <c r="D27" s="643"/>
      <c r="E27" s="643"/>
      <c r="F27" s="643"/>
      <c r="G27" s="643"/>
      <c r="H27" s="643"/>
      <c r="I27" s="93" t="s">
        <v>1259</v>
      </c>
      <c r="J27" s="93">
        <v>30</v>
      </c>
      <c r="K27" s="93" t="s">
        <v>45</v>
      </c>
      <c r="L27" s="643"/>
      <c r="M27" s="643"/>
      <c r="N27" s="643"/>
      <c r="O27" s="656"/>
      <c r="P27" s="656"/>
      <c r="Q27" s="656"/>
      <c r="R27" s="656"/>
      <c r="S27" s="643"/>
    </row>
    <row r="28" spans="1:19" ht="30">
      <c r="A28" s="640">
        <v>7</v>
      </c>
      <c r="B28" s="640">
        <v>1</v>
      </c>
      <c r="C28" s="640">
        <v>4</v>
      </c>
      <c r="D28" s="640">
        <v>2</v>
      </c>
      <c r="E28" s="640" t="s">
        <v>1809</v>
      </c>
      <c r="F28" s="640" t="s">
        <v>1810</v>
      </c>
      <c r="G28" s="640" t="s">
        <v>1811</v>
      </c>
      <c r="H28" s="640" t="s">
        <v>715</v>
      </c>
      <c r="I28" s="133" t="s">
        <v>204</v>
      </c>
      <c r="J28" s="35">
        <v>2</v>
      </c>
      <c r="K28" s="35" t="s">
        <v>57</v>
      </c>
      <c r="L28" s="856" t="s">
        <v>1812</v>
      </c>
      <c r="M28" s="640" t="s">
        <v>41</v>
      </c>
      <c r="N28" s="1305"/>
      <c r="O28" s="865">
        <v>30000</v>
      </c>
      <c r="P28" s="1305"/>
      <c r="Q28" s="865">
        <v>30000</v>
      </c>
      <c r="R28" s="1305"/>
      <c r="S28" s="640" t="s">
        <v>2195</v>
      </c>
    </row>
    <row r="29" spans="1:19" ht="45">
      <c r="A29" s="640"/>
      <c r="B29" s="640"/>
      <c r="C29" s="640"/>
      <c r="D29" s="640"/>
      <c r="E29" s="640"/>
      <c r="F29" s="640"/>
      <c r="G29" s="640"/>
      <c r="H29" s="640"/>
      <c r="I29" s="93" t="s">
        <v>1813</v>
      </c>
      <c r="J29" s="93">
        <v>50</v>
      </c>
      <c r="K29" s="93" t="s">
        <v>45</v>
      </c>
      <c r="L29" s="856"/>
      <c r="M29" s="640"/>
      <c r="N29" s="1305"/>
      <c r="O29" s="865"/>
      <c r="P29" s="1305"/>
      <c r="Q29" s="865"/>
      <c r="R29" s="1305"/>
      <c r="S29" s="640"/>
    </row>
    <row r="31" spans="1:19">
      <c r="P31" s="1301"/>
      <c r="Q31" s="1304" t="s">
        <v>30</v>
      </c>
      <c r="R31" s="1304"/>
      <c r="S31" s="1304"/>
    </row>
    <row r="32" spans="1:19">
      <c r="P32" s="1302"/>
      <c r="Q32" s="1304" t="s">
        <v>31</v>
      </c>
      <c r="R32" s="1304" t="s">
        <v>32</v>
      </c>
      <c r="S32" s="1304"/>
    </row>
    <row r="33" spans="16:19">
      <c r="P33" s="1303"/>
      <c r="Q33" s="1304"/>
      <c r="R33" s="363">
        <v>2024</v>
      </c>
      <c r="S33" s="363">
        <v>2025</v>
      </c>
    </row>
    <row r="34" spans="16:19">
      <c r="P34" s="364" t="s">
        <v>1814</v>
      </c>
      <c r="Q34" s="365">
        <v>7</v>
      </c>
      <c r="R34" s="366">
        <f>O19+O14+O12+O10+O6+O24+O28</f>
        <v>602680</v>
      </c>
      <c r="S34" s="367">
        <v>0</v>
      </c>
    </row>
  </sheetData>
  <mergeCells count="134">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9"/>
    <mergeCell ref="B6:B9"/>
    <mergeCell ref="C6:C9"/>
    <mergeCell ref="D6:D9"/>
    <mergeCell ref="E6:E9"/>
    <mergeCell ref="O6:O9"/>
    <mergeCell ref="P6:P9"/>
    <mergeCell ref="Q6:Q9"/>
    <mergeCell ref="R6:R9"/>
    <mergeCell ref="G10:G11"/>
    <mergeCell ref="H10:H11"/>
    <mergeCell ref="L10:L11"/>
    <mergeCell ref="S6:S9"/>
    <mergeCell ref="H8:H9"/>
    <mergeCell ref="F6:F9"/>
    <mergeCell ref="G6:G9"/>
    <mergeCell ref="H6:H7"/>
    <mergeCell ref="L6:L9"/>
    <mergeCell ref="M6:M9"/>
    <mergeCell ref="N6:N9"/>
    <mergeCell ref="S10:S11"/>
    <mergeCell ref="M10:M11"/>
    <mergeCell ref="N10:N11"/>
    <mergeCell ref="O10:O11"/>
    <mergeCell ref="P10:P11"/>
    <mergeCell ref="Q10:Q11"/>
    <mergeCell ref="R10:R11"/>
    <mergeCell ref="S14:S18"/>
    <mergeCell ref="H16:H18"/>
    <mergeCell ref="A12:A13"/>
    <mergeCell ref="B12:B13"/>
    <mergeCell ref="C12:C13"/>
    <mergeCell ref="D12:D13"/>
    <mergeCell ref="E12:E13"/>
    <mergeCell ref="F12:F13"/>
    <mergeCell ref="G12:G13"/>
    <mergeCell ref="H12:H13"/>
    <mergeCell ref="R12:R13"/>
    <mergeCell ref="S12:S13"/>
    <mergeCell ref="G14:G18"/>
    <mergeCell ref="L12:L13"/>
    <mergeCell ref="M12:M13"/>
    <mergeCell ref="N12:N13"/>
    <mergeCell ref="O12:O13"/>
    <mergeCell ref="P12:P13"/>
    <mergeCell ref="Q12:Q13"/>
    <mergeCell ref="Q14:Q18"/>
    <mergeCell ref="R14:R18"/>
    <mergeCell ref="H14:H15"/>
    <mergeCell ref="L14:L18"/>
    <mergeCell ref="M14:M18"/>
    <mergeCell ref="A10:A11"/>
    <mergeCell ref="B10:B11"/>
    <mergeCell ref="C10:C11"/>
    <mergeCell ref="D10:D11"/>
    <mergeCell ref="E10:E11"/>
    <mergeCell ref="F10:F11"/>
    <mergeCell ref="A14:A18"/>
    <mergeCell ref="B14:B18"/>
    <mergeCell ref="C14:C18"/>
    <mergeCell ref="D14:D18"/>
    <mergeCell ref="E14:E18"/>
    <mergeCell ref="F14:F18"/>
    <mergeCell ref="N14:N18"/>
    <mergeCell ref="O14:O18"/>
    <mergeCell ref="P14:P18"/>
    <mergeCell ref="P19:P23"/>
    <mergeCell ref="Q19:Q23"/>
    <mergeCell ref="R19:R23"/>
    <mergeCell ref="H20:H21"/>
    <mergeCell ref="F19:F23"/>
    <mergeCell ref="G19:G23"/>
    <mergeCell ref="L19:L23"/>
    <mergeCell ref="M19:M23"/>
    <mergeCell ref="N19:N23"/>
    <mergeCell ref="O19:O23"/>
    <mergeCell ref="A19:A23"/>
    <mergeCell ref="B19:B23"/>
    <mergeCell ref="C19:C23"/>
    <mergeCell ref="D19:D23"/>
    <mergeCell ref="E19:E23"/>
    <mergeCell ref="S19:S23"/>
    <mergeCell ref="A28:A29"/>
    <mergeCell ref="B28:B29"/>
    <mergeCell ref="C28:C29"/>
    <mergeCell ref="D28:D29"/>
    <mergeCell ref="E28:E29"/>
    <mergeCell ref="F28:F29"/>
    <mergeCell ref="P24:P27"/>
    <mergeCell ref="Q24:Q27"/>
    <mergeCell ref="R24:R27"/>
    <mergeCell ref="A24:A27"/>
    <mergeCell ref="P28:P29"/>
    <mergeCell ref="Q28:Q29"/>
    <mergeCell ref="R28:R29"/>
    <mergeCell ref="G24:G27"/>
    <mergeCell ref="H24:H25"/>
    <mergeCell ref="L24:L27"/>
    <mergeCell ref="M24:M27"/>
    <mergeCell ref="N24:N27"/>
    <mergeCell ref="O24:O27"/>
    <mergeCell ref="B24:B27"/>
    <mergeCell ref="C24:C27"/>
    <mergeCell ref="D24:D27"/>
    <mergeCell ref="E24:E27"/>
    <mergeCell ref="F24:F27"/>
    <mergeCell ref="S28:S29"/>
    <mergeCell ref="S24:S27"/>
    <mergeCell ref="H26:H27"/>
    <mergeCell ref="P31:P33"/>
    <mergeCell ref="Q31:S31"/>
    <mergeCell ref="Q32:Q33"/>
    <mergeCell ref="R32:S32"/>
    <mergeCell ref="G28:G29"/>
    <mergeCell ref="H28:H29"/>
    <mergeCell ref="L28:L29"/>
    <mergeCell ref="M28:M29"/>
    <mergeCell ref="N28:N29"/>
    <mergeCell ref="O28:O2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640FF-D753-465C-AF23-5466797CC90F}">
  <dimension ref="A1:S60"/>
  <sheetViews>
    <sheetView topLeftCell="G47" zoomScale="85" zoomScaleNormal="85" workbookViewId="0">
      <selection activeCell="R54" sqref="Q6:R55"/>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8.75">
      <c r="A1" s="20" t="s">
        <v>2196</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48" customHeight="1">
      <c r="A6" s="883">
        <v>1</v>
      </c>
      <c r="B6" s="1004">
        <v>1</v>
      </c>
      <c r="C6" s="1004">
        <v>4</v>
      </c>
      <c r="D6" s="1004">
        <v>5</v>
      </c>
      <c r="E6" s="994" t="s">
        <v>1815</v>
      </c>
      <c r="F6" s="994" t="s">
        <v>1816</v>
      </c>
      <c r="G6" s="994" t="s">
        <v>1817</v>
      </c>
      <c r="H6" s="1004" t="s">
        <v>46</v>
      </c>
      <c r="I6" s="198" t="s">
        <v>47</v>
      </c>
      <c r="J6" s="198">
        <v>1</v>
      </c>
      <c r="K6" s="198" t="s">
        <v>57</v>
      </c>
      <c r="L6" s="994" t="s">
        <v>1818</v>
      </c>
      <c r="M6" s="883" t="s">
        <v>41</v>
      </c>
      <c r="N6" s="883"/>
      <c r="O6" s="891">
        <v>70000</v>
      </c>
      <c r="P6" s="891"/>
      <c r="Q6" s="891">
        <f>O6</f>
        <v>70000</v>
      </c>
      <c r="R6" s="891"/>
      <c r="S6" s="1336" t="s">
        <v>1819</v>
      </c>
    </row>
    <row r="7" spans="1:19" ht="117" customHeight="1">
      <c r="A7" s="883"/>
      <c r="B7" s="1004"/>
      <c r="C7" s="1004"/>
      <c r="D7" s="1004"/>
      <c r="E7" s="994"/>
      <c r="F7" s="994"/>
      <c r="G7" s="994"/>
      <c r="H7" s="1004"/>
      <c r="I7" s="198" t="s">
        <v>767</v>
      </c>
      <c r="J7" s="198">
        <v>60</v>
      </c>
      <c r="K7" s="198" t="s">
        <v>45</v>
      </c>
      <c r="L7" s="994"/>
      <c r="M7" s="883"/>
      <c r="N7" s="883"/>
      <c r="O7" s="891"/>
      <c r="P7" s="891"/>
      <c r="Q7" s="891"/>
      <c r="R7" s="891"/>
      <c r="S7" s="1337"/>
    </row>
    <row r="8" spans="1:19" ht="67.5" customHeight="1">
      <c r="A8" s="657">
        <v>2</v>
      </c>
      <c r="B8" s="657">
        <v>1</v>
      </c>
      <c r="C8" s="657">
        <v>4</v>
      </c>
      <c r="D8" s="657">
        <v>2</v>
      </c>
      <c r="E8" s="856" t="s">
        <v>1820</v>
      </c>
      <c r="F8" s="856" t="s">
        <v>1821</v>
      </c>
      <c r="G8" s="670" t="s">
        <v>1822</v>
      </c>
      <c r="H8" s="657" t="s">
        <v>43</v>
      </c>
      <c r="I8" s="35" t="s">
        <v>44</v>
      </c>
      <c r="J8" s="35">
        <v>1</v>
      </c>
      <c r="K8" s="35" t="s">
        <v>57</v>
      </c>
      <c r="L8" s="684" t="s">
        <v>1823</v>
      </c>
      <c r="M8" s="883" t="s">
        <v>41</v>
      </c>
      <c r="N8" s="1335"/>
      <c r="O8" s="853">
        <v>15650</v>
      </c>
      <c r="P8" s="853"/>
      <c r="Q8" s="853">
        <f>O8</f>
        <v>15650</v>
      </c>
      <c r="R8" s="853"/>
      <c r="S8" s="1336" t="s">
        <v>1819</v>
      </c>
    </row>
    <row r="9" spans="1:19" ht="67.5" customHeight="1">
      <c r="A9" s="657"/>
      <c r="B9" s="657"/>
      <c r="C9" s="657"/>
      <c r="D9" s="657"/>
      <c r="E9" s="856"/>
      <c r="F9" s="856"/>
      <c r="G9" s="670"/>
      <c r="H9" s="657"/>
      <c r="I9" s="133" t="s">
        <v>100</v>
      </c>
      <c r="J9" s="35" t="s">
        <v>1824</v>
      </c>
      <c r="K9" s="35" t="s">
        <v>45</v>
      </c>
      <c r="L9" s="928"/>
      <c r="M9" s="883"/>
      <c r="N9" s="1335"/>
      <c r="O9" s="853"/>
      <c r="P9" s="853"/>
      <c r="Q9" s="853"/>
      <c r="R9" s="853"/>
      <c r="S9" s="1347"/>
    </row>
    <row r="10" spans="1:19" ht="54.75" customHeight="1">
      <c r="A10" s="657"/>
      <c r="B10" s="657"/>
      <c r="C10" s="657"/>
      <c r="D10" s="657"/>
      <c r="E10" s="856"/>
      <c r="F10" s="856"/>
      <c r="G10" s="670"/>
      <c r="H10" s="657"/>
      <c r="I10" s="133" t="s">
        <v>1825</v>
      </c>
      <c r="J10" s="35">
        <v>5</v>
      </c>
      <c r="K10" s="35" t="s">
        <v>45</v>
      </c>
      <c r="L10" s="685"/>
      <c r="M10" s="883"/>
      <c r="N10" s="1335"/>
      <c r="O10" s="853"/>
      <c r="P10" s="853"/>
      <c r="Q10" s="853"/>
      <c r="R10" s="853"/>
      <c r="S10" s="1337"/>
    </row>
    <row r="11" spans="1:19" ht="52.5" customHeight="1">
      <c r="A11" s="1268">
        <v>3</v>
      </c>
      <c r="B11" s="688">
        <v>1</v>
      </c>
      <c r="C11" s="688">
        <v>4</v>
      </c>
      <c r="D11" s="688">
        <v>2</v>
      </c>
      <c r="E11" s="684" t="s">
        <v>1826</v>
      </c>
      <c r="F11" s="684" t="s">
        <v>1827</v>
      </c>
      <c r="G11" s="684" t="s">
        <v>1828</v>
      </c>
      <c r="H11" s="688" t="s">
        <v>46</v>
      </c>
      <c r="I11" s="18" t="s">
        <v>47</v>
      </c>
      <c r="J11" s="18">
        <v>1</v>
      </c>
      <c r="K11" s="18" t="s">
        <v>57</v>
      </c>
      <c r="L11" s="684" t="s">
        <v>1829</v>
      </c>
      <c r="M11" s="883" t="s">
        <v>41</v>
      </c>
      <c r="N11" s="1335"/>
      <c r="O11" s="853">
        <v>16305</v>
      </c>
      <c r="P11" s="853"/>
      <c r="Q11" s="853">
        <f>O11</f>
        <v>16305</v>
      </c>
      <c r="R11" s="853"/>
      <c r="S11" s="1336" t="s">
        <v>1819</v>
      </c>
    </row>
    <row r="12" spans="1:19" ht="214.5" customHeight="1">
      <c r="A12" s="1269"/>
      <c r="B12" s="689"/>
      <c r="C12" s="689"/>
      <c r="D12" s="689"/>
      <c r="E12" s="685"/>
      <c r="F12" s="685"/>
      <c r="G12" s="685"/>
      <c r="H12" s="689"/>
      <c r="I12" s="18" t="s">
        <v>72</v>
      </c>
      <c r="J12" s="18">
        <v>60</v>
      </c>
      <c r="K12" s="17" t="s">
        <v>45</v>
      </c>
      <c r="L12" s="685"/>
      <c r="M12" s="883"/>
      <c r="N12" s="1335"/>
      <c r="O12" s="853"/>
      <c r="P12" s="853"/>
      <c r="Q12" s="853"/>
      <c r="R12" s="853"/>
      <c r="S12" s="1337"/>
    </row>
    <row r="13" spans="1:19" ht="30" customHeight="1">
      <c r="A13" s="657">
        <v>4</v>
      </c>
      <c r="B13" s="657">
        <v>1</v>
      </c>
      <c r="C13" s="657">
        <v>4</v>
      </c>
      <c r="D13" s="657">
        <v>2</v>
      </c>
      <c r="E13" s="856" t="s">
        <v>1830</v>
      </c>
      <c r="F13" s="1346" t="s">
        <v>1831</v>
      </c>
      <c r="G13" s="856" t="s">
        <v>1832</v>
      </c>
      <c r="H13" s="657" t="s">
        <v>715</v>
      </c>
      <c r="I13" s="133" t="s">
        <v>204</v>
      </c>
      <c r="J13" s="35">
        <v>1</v>
      </c>
      <c r="K13" s="35" t="s">
        <v>57</v>
      </c>
      <c r="L13" s="652" t="s">
        <v>1833</v>
      </c>
      <c r="M13" s="657" t="s">
        <v>41</v>
      </c>
      <c r="N13" s="1335"/>
      <c r="O13" s="853">
        <v>38600</v>
      </c>
      <c r="P13" s="853"/>
      <c r="Q13" s="853">
        <f>O13</f>
        <v>38600</v>
      </c>
      <c r="R13" s="1344"/>
      <c r="S13" s="856" t="s">
        <v>1819</v>
      </c>
    </row>
    <row r="14" spans="1:19" ht="30" customHeight="1">
      <c r="A14" s="657"/>
      <c r="B14" s="657"/>
      <c r="C14" s="657"/>
      <c r="D14" s="657"/>
      <c r="E14" s="856"/>
      <c r="F14" s="1346"/>
      <c r="G14" s="856"/>
      <c r="H14" s="657"/>
      <c r="I14" s="133" t="s">
        <v>1259</v>
      </c>
      <c r="J14" s="35">
        <v>30</v>
      </c>
      <c r="K14" s="35" t="s">
        <v>45</v>
      </c>
      <c r="L14" s="653"/>
      <c r="M14" s="657"/>
      <c r="N14" s="1335"/>
      <c r="O14" s="853"/>
      <c r="P14" s="853"/>
      <c r="Q14" s="853"/>
      <c r="R14" s="1344"/>
      <c r="S14" s="856"/>
    </row>
    <row r="15" spans="1:19" ht="30" customHeight="1">
      <c r="A15" s="657"/>
      <c r="B15" s="657"/>
      <c r="C15" s="657"/>
      <c r="D15" s="657"/>
      <c r="E15" s="856"/>
      <c r="F15" s="1346"/>
      <c r="G15" s="856"/>
      <c r="H15" s="856" t="s">
        <v>1834</v>
      </c>
      <c r="I15" s="133" t="s">
        <v>1835</v>
      </c>
      <c r="J15" s="35">
        <v>1</v>
      </c>
      <c r="K15" s="35" t="s">
        <v>57</v>
      </c>
      <c r="L15" s="653"/>
      <c r="M15" s="657"/>
      <c r="N15" s="1335"/>
      <c r="O15" s="853"/>
      <c r="P15" s="853"/>
      <c r="Q15" s="853"/>
      <c r="R15" s="1344"/>
      <c r="S15" s="856"/>
    </row>
    <row r="16" spans="1:19" ht="102.75" customHeight="1">
      <c r="A16" s="657"/>
      <c r="B16" s="657"/>
      <c r="C16" s="657"/>
      <c r="D16" s="657"/>
      <c r="E16" s="856"/>
      <c r="F16" s="1346"/>
      <c r="G16" s="856"/>
      <c r="H16" s="856"/>
      <c r="I16" s="133" t="s">
        <v>72</v>
      </c>
      <c r="J16" s="35">
        <v>60</v>
      </c>
      <c r="K16" s="35" t="s">
        <v>45</v>
      </c>
      <c r="L16" s="654"/>
      <c r="M16" s="657"/>
      <c r="N16" s="1335"/>
      <c r="O16" s="853"/>
      <c r="P16" s="853"/>
      <c r="Q16" s="853"/>
      <c r="R16" s="1344"/>
      <c r="S16" s="856"/>
    </row>
    <row r="17" spans="1:19" ht="180" customHeight="1">
      <c r="A17" s="657">
        <v>5</v>
      </c>
      <c r="B17" s="657">
        <v>1</v>
      </c>
      <c r="C17" s="657">
        <v>4</v>
      </c>
      <c r="D17" s="657">
        <v>2</v>
      </c>
      <c r="E17" s="856" t="s">
        <v>1836</v>
      </c>
      <c r="F17" s="856" t="s">
        <v>1837</v>
      </c>
      <c r="G17" s="856" t="s">
        <v>1838</v>
      </c>
      <c r="H17" s="983" t="s">
        <v>46</v>
      </c>
      <c r="I17" s="18" t="s">
        <v>47</v>
      </c>
      <c r="J17" s="18">
        <v>1</v>
      </c>
      <c r="K17" s="18" t="s">
        <v>57</v>
      </c>
      <c r="L17" s="675" t="s">
        <v>1839</v>
      </c>
      <c r="M17" s="883" t="s">
        <v>41</v>
      </c>
      <c r="N17" s="1335"/>
      <c r="O17" s="853">
        <v>15500</v>
      </c>
      <c r="P17" s="853"/>
      <c r="Q17" s="853">
        <f>O17</f>
        <v>15500</v>
      </c>
      <c r="R17" s="853"/>
      <c r="S17" s="1336" t="s">
        <v>1819</v>
      </c>
    </row>
    <row r="18" spans="1:19">
      <c r="A18" s="657"/>
      <c r="B18" s="657"/>
      <c r="C18" s="657"/>
      <c r="D18" s="657"/>
      <c r="E18" s="856"/>
      <c r="F18" s="856"/>
      <c r="G18" s="856"/>
      <c r="H18" s="983"/>
      <c r="I18" s="18" t="s">
        <v>72</v>
      </c>
      <c r="J18" s="18">
        <v>100</v>
      </c>
      <c r="K18" s="17" t="s">
        <v>45</v>
      </c>
      <c r="L18" s="675"/>
      <c r="M18" s="883"/>
      <c r="N18" s="1335"/>
      <c r="O18" s="853"/>
      <c r="P18" s="853"/>
      <c r="Q18" s="853"/>
      <c r="R18" s="853"/>
      <c r="S18" s="1337"/>
    </row>
    <row r="19" spans="1:19" ht="108.75" customHeight="1">
      <c r="A19" s="657">
        <v>6</v>
      </c>
      <c r="B19" s="657">
        <v>1</v>
      </c>
      <c r="C19" s="657">
        <v>4</v>
      </c>
      <c r="D19" s="657">
        <v>2</v>
      </c>
      <c r="E19" s="856" t="s">
        <v>1840</v>
      </c>
      <c r="F19" s="856" t="s">
        <v>1841</v>
      </c>
      <c r="G19" s="856" t="s">
        <v>1842</v>
      </c>
      <c r="H19" s="657" t="s">
        <v>323</v>
      </c>
      <c r="I19" s="35" t="s">
        <v>324</v>
      </c>
      <c r="J19" s="35">
        <v>2</v>
      </c>
      <c r="K19" s="35" t="s">
        <v>57</v>
      </c>
      <c r="L19" s="856" t="s">
        <v>1843</v>
      </c>
      <c r="M19" s="883" t="s">
        <v>41</v>
      </c>
      <c r="N19" s="1335"/>
      <c r="O19" s="853">
        <v>14800</v>
      </c>
      <c r="P19" s="853"/>
      <c r="Q19" s="853">
        <f>O19</f>
        <v>14800</v>
      </c>
      <c r="R19" s="1344"/>
      <c r="S19" s="1336" t="s">
        <v>1819</v>
      </c>
    </row>
    <row r="20" spans="1:19" ht="96" customHeight="1">
      <c r="A20" s="657"/>
      <c r="B20" s="657"/>
      <c r="C20" s="657"/>
      <c r="D20" s="657"/>
      <c r="E20" s="856"/>
      <c r="F20" s="856"/>
      <c r="G20" s="856"/>
      <c r="H20" s="657"/>
      <c r="I20" s="133" t="s">
        <v>970</v>
      </c>
      <c r="J20" s="35">
        <v>40</v>
      </c>
      <c r="K20" s="35" t="s">
        <v>45</v>
      </c>
      <c r="L20" s="856"/>
      <c r="M20" s="883"/>
      <c r="N20" s="1335"/>
      <c r="O20" s="853"/>
      <c r="P20" s="853"/>
      <c r="Q20" s="853"/>
      <c r="R20" s="1344"/>
      <c r="S20" s="1337"/>
    </row>
    <row r="21" spans="1:19" ht="239.25" customHeight="1">
      <c r="A21" s="657">
        <v>7</v>
      </c>
      <c r="B21" s="657">
        <v>1</v>
      </c>
      <c r="C21" s="657">
        <v>4</v>
      </c>
      <c r="D21" s="657">
        <v>2</v>
      </c>
      <c r="E21" s="856" t="s">
        <v>1844</v>
      </c>
      <c r="F21" s="856" t="s">
        <v>1845</v>
      </c>
      <c r="G21" s="856" t="s">
        <v>1846</v>
      </c>
      <c r="H21" s="657" t="s">
        <v>715</v>
      </c>
      <c r="I21" s="133" t="s">
        <v>204</v>
      </c>
      <c r="J21" s="35">
        <v>1</v>
      </c>
      <c r="K21" s="35" t="s">
        <v>57</v>
      </c>
      <c r="L21" s="856" t="s">
        <v>1847</v>
      </c>
      <c r="M21" s="657" t="s">
        <v>41</v>
      </c>
      <c r="N21" s="1335"/>
      <c r="O21" s="853">
        <v>53100</v>
      </c>
      <c r="P21" s="853"/>
      <c r="Q21" s="853">
        <f>O21</f>
        <v>53100</v>
      </c>
      <c r="R21" s="853"/>
      <c r="S21" s="856" t="s">
        <v>1819</v>
      </c>
    </row>
    <row r="22" spans="1:19" ht="30">
      <c r="A22" s="657"/>
      <c r="B22" s="657"/>
      <c r="C22" s="657"/>
      <c r="D22" s="657"/>
      <c r="E22" s="856"/>
      <c r="F22" s="856"/>
      <c r="G22" s="856"/>
      <c r="H22" s="657"/>
      <c r="I22" s="133" t="s">
        <v>1259</v>
      </c>
      <c r="J22" s="35">
        <v>35</v>
      </c>
      <c r="K22" s="35" t="s">
        <v>45</v>
      </c>
      <c r="L22" s="856"/>
      <c r="M22" s="657"/>
      <c r="N22" s="1335"/>
      <c r="O22" s="853"/>
      <c r="P22" s="853"/>
      <c r="Q22" s="853"/>
      <c r="R22" s="853"/>
      <c r="S22" s="856"/>
    </row>
    <row r="23" spans="1:19" ht="30">
      <c r="A23" s="657"/>
      <c r="B23" s="657"/>
      <c r="C23" s="657"/>
      <c r="D23" s="657"/>
      <c r="E23" s="856"/>
      <c r="F23" s="856"/>
      <c r="G23" s="856"/>
      <c r="H23" s="856" t="s">
        <v>1834</v>
      </c>
      <c r="I23" s="133" t="s">
        <v>1835</v>
      </c>
      <c r="J23" s="35">
        <v>1</v>
      </c>
      <c r="K23" s="35" t="s">
        <v>57</v>
      </c>
      <c r="L23" s="856"/>
      <c r="M23" s="657"/>
      <c r="N23" s="1335"/>
      <c r="O23" s="853"/>
      <c r="P23" s="853"/>
      <c r="Q23" s="853"/>
      <c r="R23" s="853"/>
      <c r="S23" s="856"/>
    </row>
    <row r="24" spans="1:19">
      <c r="A24" s="657"/>
      <c r="B24" s="657"/>
      <c r="C24" s="657"/>
      <c r="D24" s="657"/>
      <c r="E24" s="856"/>
      <c r="F24" s="856"/>
      <c r="G24" s="856"/>
      <c r="H24" s="856"/>
      <c r="I24" s="133" t="s">
        <v>72</v>
      </c>
      <c r="J24" s="35">
        <v>60</v>
      </c>
      <c r="K24" s="35" t="s">
        <v>45</v>
      </c>
      <c r="L24" s="856"/>
      <c r="M24" s="657"/>
      <c r="N24" s="1335"/>
      <c r="O24" s="853"/>
      <c r="P24" s="853"/>
      <c r="Q24" s="853"/>
      <c r="R24" s="853"/>
      <c r="S24" s="856"/>
    </row>
    <row r="25" spans="1:19">
      <c r="A25" s="657">
        <v>8</v>
      </c>
      <c r="B25" s="657">
        <v>1</v>
      </c>
      <c r="C25" s="657">
        <v>4</v>
      </c>
      <c r="D25" s="657">
        <v>5</v>
      </c>
      <c r="E25" s="1105" t="s">
        <v>1848</v>
      </c>
      <c r="F25" s="1105" t="s">
        <v>1849</v>
      </c>
      <c r="G25" s="1105" t="s">
        <v>1850</v>
      </c>
      <c r="H25" s="1105" t="s">
        <v>1851</v>
      </c>
      <c r="I25" s="199" t="s">
        <v>59</v>
      </c>
      <c r="J25" s="199">
        <v>1</v>
      </c>
      <c r="K25" s="198" t="s">
        <v>57</v>
      </c>
      <c r="L25" s="1105" t="s">
        <v>1852</v>
      </c>
      <c r="M25" s="657" t="s">
        <v>41</v>
      </c>
      <c r="N25" s="657"/>
      <c r="O25" s="853">
        <v>12000</v>
      </c>
      <c r="P25" s="853"/>
      <c r="Q25" s="853">
        <f>O25</f>
        <v>12000</v>
      </c>
      <c r="R25" s="853"/>
      <c r="S25" s="1336" t="s">
        <v>1819</v>
      </c>
    </row>
    <row r="26" spans="1:19" ht="176.25" customHeight="1">
      <c r="A26" s="657"/>
      <c r="B26" s="657"/>
      <c r="C26" s="657"/>
      <c r="D26" s="657"/>
      <c r="E26" s="1106"/>
      <c r="F26" s="1106"/>
      <c r="G26" s="1106"/>
      <c r="H26" s="1106"/>
      <c r="I26" s="199" t="s">
        <v>72</v>
      </c>
      <c r="J26" s="199">
        <v>50</v>
      </c>
      <c r="K26" s="198" t="s">
        <v>45</v>
      </c>
      <c r="L26" s="1106"/>
      <c r="M26" s="657"/>
      <c r="N26" s="657"/>
      <c r="O26" s="853"/>
      <c r="P26" s="853"/>
      <c r="Q26" s="853"/>
      <c r="R26" s="853"/>
      <c r="S26" s="1337"/>
    </row>
    <row r="27" spans="1:19" ht="120" customHeight="1">
      <c r="A27" s="657">
        <v>9</v>
      </c>
      <c r="B27" s="657">
        <v>1</v>
      </c>
      <c r="C27" s="657">
        <v>4</v>
      </c>
      <c r="D27" s="657">
        <v>2</v>
      </c>
      <c r="E27" s="856" t="s">
        <v>1853</v>
      </c>
      <c r="F27" s="883" t="s">
        <v>1854</v>
      </c>
      <c r="G27" s="856" t="s">
        <v>1855</v>
      </c>
      <c r="H27" s="657" t="s">
        <v>715</v>
      </c>
      <c r="I27" s="133" t="s">
        <v>204</v>
      </c>
      <c r="J27" s="35">
        <v>1</v>
      </c>
      <c r="K27" s="35" t="s">
        <v>57</v>
      </c>
      <c r="L27" s="856" t="s">
        <v>1856</v>
      </c>
      <c r="M27" s="657" t="s">
        <v>41</v>
      </c>
      <c r="N27" s="1335"/>
      <c r="O27" s="853">
        <v>53600</v>
      </c>
      <c r="P27" s="853"/>
      <c r="Q27" s="853">
        <f>O27</f>
        <v>53600</v>
      </c>
      <c r="R27" s="853"/>
      <c r="S27" s="856" t="s">
        <v>1819</v>
      </c>
    </row>
    <row r="28" spans="1:19" ht="30">
      <c r="A28" s="657"/>
      <c r="B28" s="657"/>
      <c r="C28" s="657"/>
      <c r="D28" s="657"/>
      <c r="E28" s="856"/>
      <c r="F28" s="883"/>
      <c r="G28" s="856"/>
      <c r="H28" s="657"/>
      <c r="I28" s="133" t="s">
        <v>1259</v>
      </c>
      <c r="J28" s="35">
        <v>40</v>
      </c>
      <c r="K28" s="35" t="s">
        <v>45</v>
      </c>
      <c r="L28" s="856"/>
      <c r="M28" s="657"/>
      <c r="N28" s="1335"/>
      <c r="O28" s="853"/>
      <c r="P28" s="853"/>
      <c r="Q28" s="853"/>
      <c r="R28" s="853"/>
      <c r="S28" s="856"/>
    </row>
    <row r="29" spans="1:19" ht="30">
      <c r="A29" s="657"/>
      <c r="B29" s="657"/>
      <c r="C29" s="657"/>
      <c r="D29" s="657"/>
      <c r="E29" s="856"/>
      <c r="F29" s="883"/>
      <c r="G29" s="856"/>
      <c r="H29" s="856" t="s">
        <v>1834</v>
      </c>
      <c r="I29" s="133" t="s">
        <v>1835</v>
      </c>
      <c r="J29" s="35">
        <v>1</v>
      </c>
      <c r="K29" s="35" t="s">
        <v>57</v>
      </c>
      <c r="L29" s="856"/>
      <c r="M29" s="657"/>
      <c r="N29" s="1335"/>
      <c r="O29" s="853"/>
      <c r="P29" s="853"/>
      <c r="Q29" s="853"/>
      <c r="R29" s="853"/>
      <c r="S29" s="856"/>
    </row>
    <row r="30" spans="1:19">
      <c r="A30" s="657"/>
      <c r="B30" s="657"/>
      <c r="C30" s="657"/>
      <c r="D30" s="657"/>
      <c r="E30" s="856"/>
      <c r="F30" s="883"/>
      <c r="G30" s="856"/>
      <c r="H30" s="856"/>
      <c r="I30" s="133" t="s">
        <v>72</v>
      </c>
      <c r="J30" s="35">
        <v>60</v>
      </c>
      <c r="K30" s="35" t="s">
        <v>45</v>
      </c>
      <c r="L30" s="856"/>
      <c r="M30" s="657"/>
      <c r="N30" s="1335"/>
      <c r="O30" s="853"/>
      <c r="P30" s="853"/>
      <c r="Q30" s="853"/>
      <c r="R30" s="853"/>
      <c r="S30" s="856"/>
    </row>
    <row r="31" spans="1:19" ht="99" customHeight="1">
      <c r="A31" s="657">
        <v>10</v>
      </c>
      <c r="B31" s="657">
        <v>1</v>
      </c>
      <c r="C31" s="657">
        <v>4</v>
      </c>
      <c r="D31" s="657">
        <v>5</v>
      </c>
      <c r="E31" s="1345" t="s">
        <v>1857</v>
      </c>
      <c r="F31" s="670" t="s">
        <v>1858</v>
      </c>
      <c r="G31" s="670" t="s">
        <v>1859</v>
      </c>
      <c r="H31" s="657" t="s">
        <v>227</v>
      </c>
      <c r="I31" s="35" t="s">
        <v>102</v>
      </c>
      <c r="J31" s="35">
        <v>2</v>
      </c>
      <c r="K31" s="35" t="s">
        <v>57</v>
      </c>
      <c r="L31" s="856" t="s">
        <v>1860</v>
      </c>
      <c r="M31" s="657" t="s">
        <v>41</v>
      </c>
      <c r="N31" s="657"/>
      <c r="O31" s="853">
        <v>55000</v>
      </c>
      <c r="P31" s="853"/>
      <c r="Q31" s="853">
        <f>O31</f>
        <v>55000</v>
      </c>
      <c r="R31" s="1344"/>
      <c r="S31" s="856" t="s">
        <v>1819</v>
      </c>
    </row>
    <row r="32" spans="1:19" ht="87.75" customHeight="1">
      <c r="A32" s="657"/>
      <c r="B32" s="657"/>
      <c r="C32" s="657"/>
      <c r="D32" s="657"/>
      <c r="E32" s="1345"/>
      <c r="F32" s="670"/>
      <c r="G32" s="670"/>
      <c r="H32" s="657"/>
      <c r="I32" s="35" t="s">
        <v>72</v>
      </c>
      <c r="J32" s="35">
        <v>40</v>
      </c>
      <c r="K32" s="35" t="s">
        <v>45</v>
      </c>
      <c r="L32" s="856"/>
      <c r="M32" s="657"/>
      <c r="N32" s="657"/>
      <c r="O32" s="853"/>
      <c r="P32" s="853"/>
      <c r="Q32" s="853"/>
      <c r="R32" s="1344"/>
      <c r="S32" s="856"/>
    </row>
    <row r="33" spans="1:19" ht="40.5" customHeight="1">
      <c r="A33" s="657"/>
      <c r="B33" s="657"/>
      <c r="C33" s="657"/>
      <c r="D33" s="657"/>
      <c r="E33" s="1345"/>
      <c r="F33" s="670"/>
      <c r="G33" s="670"/>
      <c r="H33" s="657" t="s">
        <v>1861</v>
      </c>
      <c r="I33" s="35" t="s">
        <v>324</v>
      </c>
      <c r="J33" s="35">
        <v>1</v>
      </c>
      <c r="K33" s="35" t="s">
        <v>57</v>
      </c>
      <c r="L33" s="856"/>
      <c r="M33" s="657"/>
      <c r="N33" s="657"/>
      <c r="O33" s="853"/>
      <c r="P33" s="853"/>
      <c r="Q33" s="853"/>
      <c r="R33" s="1344"/>
      <c r="S33" s="856"/>
    </row>
    <row r="34" spans="1:19" ht="45" customHeight="1">
      <c r="A34" s="657"/>
      <c r="B34" s="657"/>
      <c r="C34" s="657"/>
      <c r="D34" s="657"/>
      <c r="E34" s="1345"/>
      <c r="F34" s="670"/>
      <c r="G34" s="670"/>
      <c r="H34" s="657"/>
      <c r="I34" s="35" t="s">
        <v>72</v>
      </c>
      <c r="J34" s="35">
        <v>12</v>
      </c>
      <c r="K34" s="35" t="s">
        <v>45</v>
      </c>
      <c r="L34" s="856"/>
      <c r="M34" s="657"/>
      <c r="N34" s="657"/>
      <c r="O34" s="853"/>
      <c r="P34" s="853"/>
      <c r="Q34" s="853"/>
      <c r="R34" s="1344"/>
      <c r="S34" s="856"/>
    </row>
    <row r="35" spans="1:19">
      <c r="A35" s="1340">
        <v>11</v>
      </c>
      <c r="B35" s="1340">
        <v>1</v>
      </c>
      <c r="C35" s="1340">
        <v>4</v>
      </c>
      <c r="D35" s="1340">
        <v>5</v>
      </c>
      <c r="E35" s="1336" t="s">
        <v>1862</v>
      </c>
      <c r="F35" s="1336" t="s">
        <v>1863</v>
      </c>
      <c r="G35" s="1336" t="s">
        <v>1864</v>
      </c>
      <c r="H35" s="1340" t="s">
        <v>58</v>
      </c>
      <c r="I35" s="490" t="s">
        <v>59</v>
      </c>
      <c r="J35" s="490">
        <v>2</v>
      </c>
      <c r="K35" s="490" t="s">
        <v>57</v>
      </c>
      <c r="L35" s="1336" t="s">
        <v>1865</v>
      </c>
      <c r="M35" s="1340" t="s">
        <v>41</v>
      </c>
      <c r="N35" s="1340"/>
      <c r="O35" s="1342">
        <v>120000</v>
      </c>
      <c r="P35" s="1342"/>
      <c r="Q35" s="1342">
        <f>O35</f>
        <v>120000</v>
      </c>
      <c r="R35" s="1342"/>
      <c r="S35" s="1336" t="s">
        <v>1819</v>
      </c>
    </row>
    <row r="36" spans="1:19" ht="180.75" customHeight="1">
      <c r="A36" s="1341"/>
      <c r="B36" s="1341"/>
      <c r="C36" s="1341"/>
      <c r="D36" s="1341"/>
      <c r="E36" s="1337"/>
      <c r="F36" s="1337"/>
      <c r="G36" s="1337"/>
      <c r="H36" s="1341"/>
      <c r="I36" s="194" t="s">
        <v>60</v>
      </c>
      <c r="J36" s="490">
        <v>120</v>
      </c>
      <c r="K36" s="490" t="s">
        <v>45</v>
      </c>
      <c r="L36" s="1337"/>
      <c r="M36" s="1341"/>
      <c r="N36" s="1341"/>
      <c r="O36" s="1343"/>
      <c r="P36" s="1343"/>
      <c r="Q36" s="1343"/>
      <c r="R36" s="1343"/>
      <c r="S36" s="1337"/>
    </row>
    <row r="37" spans="1:19" ht="69.75" customHeight="1">
      <c r="A37" s="657">
        <v>12</v>
      </c>
      <c r="B37" s="657">
        <v>1</v>
      </c>
      <c r="C37" s="657">
        <v>4</v>
      </c>
      <c r="D37" s="657">
        <v>2</v>
      </c>
      <c r="E37" s="856" t="s">
        <v>1866</v>
      </c>
      <c r="F37" s="670" t="s">
        <v>1716</v>
      </c>
      <c r="G37" s="670" t="s">
        <v>1867</v>
      </c>
      <c r="H37" s="674" t="s">
        <v>810</v>
      </c>
      <c r="I37" s="60" t="s">
        <v>287</v>
      </c>
      <c r="J37" s="60">
        <v>9</v>
      </c>
      <c r="K37" s="59" t="s">
        <v>57</v>
      </c>
      <c r="L37" s="670" t="s">
        <v>1868</v>
      </c>
      <c r="M37" s="657" t="s">
        <v>41</v>
      </c>
      <c r="N37" s="1335"/>
      <c r="O37" s="853">
        <v>150000</v>
      </c>
      <c r="P37" s="853"/>
      <c r="Q37" s="853">
        <f>O37</f>
        <v>150000</v>
      </c>
      <c r="R37" s="853"/>
      <c r="S37" s="1336" t="s">
        <v>1819</v>
      </c>
    </row>
    <row r="38" spans="1:19" ht="72" customHeight="1">
      <c r="A38" s="657"/>
      <c r="B38" s="657"/>
      <c r="C38" s="657"/>
      <c r="D38" s="657"/>
      <c r="E38" s="856"/>
      <c r="F38" s="670"/>
      <c r="G38" s="670"/>
      <c r="H38" s="674"/>
      <c r="I38" s="60" t="s">
        <v>1869</v>
      </c>
      <c r="J38" s="60">
        <v>3000</v>
      </c>
      <c r="K38" s="59" t="s">
        <v>57</v>
      </c>
      <c r="L38" s="670"/>
      <c r="M38" s="657"/>
      <c r="N38" s="1335"/>
      <c r="O38" s="853"/>
      <c r="P38" s="853"/>
      <c r="Q38" s="853"/>
      <c r="R38" s="853"/>
      <c r="S38" s="1337"/>
    </row>
    <row r="39" spans="1:19" ht="165">
      <c r="A39" s="59">
        <v>13</v>
      </c>
      <c r="B39" s="59">
        <v>1</v>
      </c>
      <c r="C39" s="59">
        <v>4</v>
      </c>
      <c r="D39" s="59">
        <v>2</v>
      </c>
      <c r="E39" s="60" t="s">
        <v>1870</v>
      </c>
      <c r="F39" s="60" t="s">
        <v>1871</v>
      </c>
      <c r="G39" s="60" t="s">
        <v>1872</v>
      </c>
      <c r="H39" s="60" t="s">
        <v>1873</v>
      </c>
      <c r="I39" s="60" t="s">
        <v>107</v>
      </c>
      <c r="J39" s="60">
        <v>20</v>
      </c>
      <c r="K39" s="59" t="s">
        <v>57</v>
      </c>
      <c r="L39" s="60" t="s">
        <v>1874</v>
      </c>
      <c r="M39" s="59" t="s">
        <v>41</v>
      </c>
      <c r="N39" s="59"/>
      <c r="O39" s="64">
        <v>240000</v>
      </c>
      <c r="P39" s="291"/>
      <c r="Q39" s="64">
        <f>O39</f>
        <v>240000</v>
      </c>
      <c r="R39" s="291"/>
      <c r="S39" s="60" t="s">
        <v>1819</v>
      </c>
    </row>
    <row r="40" spans="1:19" ht="60" customHeight="1">
      <c r="A40" s="657">
        <v>14</v>
      </c>
      <c r="B40" s="657">
        <v>1</v>
      </c>
      <c r="C40" s="657">
        <v>4</v>
      </c>
      <c r="D40" s="657">
        <v>2</v>
      </c>
      <c r="E40" s="856" t="s">
        <v>1875</v>
      </c>
      <c r="F40" s="1339" t="s">
        <v>1876</v>
      </c>
      <c r="G40" s="1339" t="s">
        <v>1877</v>
      </c>
      <c r="H40" s="657" t="s">
        <v>715</v>
      </c>
      <c r="I40" s="133" t="s">
        <v>204</v>
      </c>
      <c r="J40" s="35">
        <v>1</v>
      </c>
      <c r="K40" s="35" t="s">
        <v>57</v>
      </c>
      <c r="L40" s="856" t="s">
        <v>1878</v>
      </c>
      <c r="M40" s="657" t="s">
        <v>41</v>
      </c>
      <c r="N40" s="1335"/>
      <c r="O40" s="853">
        <v>65000</v>
      </c>
      <c r="P40" s="853"/>
      <c r="Q40" s="853">
        <f>O40</f>
        <v>65000</v>
      </c>
      <c r="R40" s="853"/>
      <c r="S40" s="856" t="s">
        <v>1819</v>
      </c>
    </row>
    <row r="41" spans="1:19" ht="30">
      <c r="A41" s="657"/>
      <c r="B41" s="657"/>
      <c r="C41" s="657"/>
      <c r="D41" s="657"/>
      <c r="E41" s="856"/>
      <c r="F41" s="1339"/>
      <c r="G41" s="1339"/>
      <c r="H41" s="657"/>
      <c r="I41" s="133" t="s">
        <v>1259</v>
      </c>
      <c r="J41" s="35">
        <v>35</v>
      </c>
      <c r="K41" s="35" t="s">
        <v>45</v>
      </c>
      <c r="L41" s="856"/>
      <c r="M41" s="657"/>
      <c r="N41" s="1335"/>
      <c r="O41" s="853"/>
      <c r="P41" s="853"/>
      <c r="Q41" s="853"/>
      <c r="R41" s="853"/>
      <c r="S41" s="856"/>
    </row>
    <row r="42" spans="1:19" ht="30">
      <c r="A42" s="657"/>
      <c r="B42" s="657"/>
      <c r="C42" s="657"/>
      <c r="D42" s="657"/>
      <c r="E42" s="856"/>
      <c r="F42" s="1339"/>
      <c r="G42" s="1339"/>
      <c r="H42" s="856" t="s">
        <v>1834</v>
      </c>
      <c r="I42" s="133" t="s">
        <v>1835</v>
      </c>
      <c r="J42" s="35">
        <v>1</v>
      </c>
      <c r="K42" s="35" t="s">
        <v>57</v>
      </c>
      <c r="L42" s="856"/>
      <c r="M42" s="657"/>
      <c r="N42" s="1335"/>
      <c r="O42" s="853"/>
      <c r="P42" s="853"/>
      <c r="Q42" s="853"/>
      <c r="R42" s="853"/>
      <c r="S42" s="856"/>
    </row>
    <row r="43" spans="1:19">
      <c r="A43" s="657"/>
      <c r="B43" s="657"/>
      <c r="C43" s="657"/>
      <c r="D43" s="657"/>
      <c r="E43" s="856"/>
      <c r="F43" s="1339"/>
      <c r="G43" s="1339"/>
      <c r="H43" s="856"/>
      <c r="I43" s="133" t="s">
        <v>72</v>
      </c>
      <c r="J43" s="35">
        <v>60</v>
      </c>
      <c r="K43" s="35" t="s">
        <v>45</v>
      </c>
      <c r="L43" s="856"/>
      <c r="M43" s="657"/>
      <c r="N43" s="1335"/>
      <c r="O43" s="853"/>
      <c r="P43" s="853"/>
      <c r="Q43" s="853"/>
      <c r="R43" s="853"/>
      <c r="S43" s="856"/>
    </row>
    <row r="44" spans="1:19">
      <c r="A44" s="657">
        <v>15</v>
      </c>
      <c r="B44" s="657">
        <v>1</v>
      </c>
      <c r="C44" s="657">
        <v>4</v>
      </c>
      <c r="D44" s="657">
        <v>2</v>
      </c>
      <c r="E44" s="856" t="s">
        <v>1879</v>
      </c>
      <c r="F44" s="1339" t="s">
        <v>1880</v>
      </c>
      <c r="G44" s="856" t="s">
        <v>1881</v>
      </c>
      <c r="H44" s="646" t="s">
        <v>43</v>
      </c>
      <c r="I44" s="35" t="s">
        <v>44</v>
      </c>
      <c r="J44" s="35">
        <v>1</v>
      </c>
      <c r="K44" s="35" t="s">
        <v>57</v>
      </c>
      <c r="L44" s="856" t="s">
        <v>1882</v>
      </c>
      <c r="M44" s="657" t="s">
        <v>41</v>
      </c>
      <c r="N44" s="1335"/>
      <c r="O44" s="853">
        <v>87000</v>
      </c>
      <c r="P44" s="853"/>
      <c r="Q44" s="853">
        <f>O44</f>
        <v>87000</v>
      </c>
      <c r="R44" s="853"/>
      <c r="S44" s="856" t="s">
        <v>1819</v>
      </c>
    </row>
    <row r="45" spans="1:19" ht="30">
      <c r="A45" s="657"/>
      <c r="B45" s="657"/>
      <c r="C45" s="657"/>
      <c r="D45" s="657"/>
      <c r="E45" s="856"/>
      <c r="F45" s="1339"/>
      <c r="G45" s="856"/>
      <c r="H45" s="647"/>
      <c r="I45" s="133" t="s">
        <v>100</v>
      </c>
      <c r="J45" s="35">
        <v>11</v>
      </c>
      <c r="K45" s="35" t="s">
        <v>45</v>
      </c>
      <c r="L45" s="856"/>
      <c r="M45" s="657"/>
      <c r="N45" s="1335"/>
      <c r="O45" s="853"/>
      <c r="P45" s="853"/>
      <c r="Q45" s="853"/>
      <c r="R45" s="853"/>
      <c r="S45" s="856"/>
    </row>
    <row r="46" spans="1:19" ht="30">
      <c r="A46" s="657"/>
      <c r="B46" s="657"/>
      <c r="C46" s="657"/>
      <c r="D46" s="657"/>
      <c r="E46" s="856"/>
      <c r="F46" s="1339"/>
      <c r="G46" s="856"/>
      <c r="H46" s="648"/>
      <c r="I46" s="133" t="s">
        <v>240</v>
      </c>
      <c r="J46" s="35">
        <v>6</v>
      </c>
      <c r="K46" s="35" t="s">
        <v>45</v>
      </c>
      <c r="L46" s="856"/>
      <c r="M46" s="657"/>
      <c r="N46" s="1335"/>
      <c r="O46" s="853"/>
      <c r="P46" s="853"/>
      <c r="Q46" s="853"/>
      <c r="R46" s="853"/>
      <c r="S46" s="856"/>
    </row>
    <row r="47" spans="1:19">
      <c r="A47" s="657"/>
      <c r="B47" s="657"/>
      <c r="C47" s="657"/>
      <c r="D47" s="657"/>
      <c r="E47" s="856"/>
      <c r="F47" s="1339"/>
      <c r="G47" s="856"/>
      <c r="H47" s="657" t="s">
        <v>364</v>
      </c>
      <c r="I47" s="35" t="s">
        <v>261</v>
      </c>
      <c r="J47" s="35">
        <v>1</v>
      </c>
      <c r="K47" s="35" t="s">
        <v>57</v>
      </c>
      <c r="L47" s="856"/>
      <c r="M47" s="657"/>
      <c r="N47" s="1335"/>
      <c r="O47" s="853"/>
      <c r="P47" s="853"/>
      <c r="Q47" s="853"/>
      <c r="R47" s="853"/>
      <c r="S47" s="856"/>
    </row>
    <row r="48" spans="1:19">
      <c r="A48" s="657"/>
      <c r="B48" s="657"/>
      <c r="C48" s="657"/>
      <c r="D48" s="657"/>
      <c r="E48" s="856"/>
      <c r="F48" s="1339"/>
      <c r="G48" s="856"/>
      <c r="H48" s="657"/>
      <c r="I48" s="35" t="s">
        <v>72</v>
      </c>
      <c r="J48" s="35">
        <v>120</v>
      </c>
      <c r="K48" s="35" t="s">
        <v>45</v>
      </c>
      <c r="L48" s="856"/>
      <c r="M48" s="657"/>
      <c r="N48" s="1335"/>
      <c r="O48" s="853"/>
      <c r="P48" s="853"/>
      <c r="Q48" s="853"/>
      <c r="R48" s="853"/>
      <c r="S48" s="856"/>
    </row>
    <row r="49" spans="1:19" ht="30">
      <c r="A49" s="657"/>
      <c r="B49" s="657"/>
      <c r="C49" s="657"/>
      <c r="D49" s="657"/>
      <c r="E49" s="856"/>
      <c r="F49" s="1339"/>
      <c r="G49" s="856"/>
      <c r="H49" s="133" t="s">
        <v>1883</v>
      </c>
      <c r="I49" s="35" t="s">
        <v>1741</v>
      </c>
      <c r="J49" s="35">
        <v>1</v>
      </c>
      <c r="K49" s="35" t="s">
        <v>57</v>
      </c>
      <c r="L49" s="856"/>
      <c r="M49" s="657"/>
      <c r="N49" s="1335"/>
      <c r="O49" s="853"/>
      <c r="P49" s="853"/>
      <c r="Q49" s="853"/>
      <c r="R49" s="853"/>
      <c r="S49" s="856"/>
    </row>
    <row r="50" spans="1:19">
      <c r="A50" s="657"/>
      <c r="B50" s="657"/>
      <c r="C50" s="657"/>
      <c r="D50" s="657"/>
      <c r="E50" s="856"/>
      <c r="F50" s="1339"/>
      <c r="G50" s="856"/>
      <c r="H50" s="657" t="s">
        <v>825</v>
      </c>
      <c r="I50" s="35" t="s">
        <v>1003</v>
      </c>
      <c r="J50" s="35">
        <v>1</v>
      </c>
      <c r="K50" s="35" t="s">
        <v>57</v>
      </c>
      <c r="L50" s="856"/>
      <c r="M50" s="657"/>
      <c r="N50" s="1335"/>
      <c r="O50" s="853"/>
      <c r="P50" s="853"/>
      <c r="Q50" s="853"/>
      <c r="R50" s="853"/>
      <c r="S50" s="856"/>
    </row>
    <row r="51" spans="1:19" ht="46.5" customHeight="1">
      <c r="A51" s="657"/>
      <c r="B51" s="657"/>
      <c r="C51" s="657"/>
      <c r="D51" s="657"/>
      <c r="E51" s="856"/>
      <c r="F51" s="1339"/>
      <c r="G51" s="856"/>
      <c r="H51" s="657"/>
      <c r="I51" s="35" t="s">
        <v>1884</v>
      </c>
      <c r="J51" s="35">
        <v>500</v>
      </c>
      <c r="K51" s="35" t="s">
        <v>57</v>
      </c>
      <c r="L51" s="856"/>
      <c r="M51" s="657"/>
      <c r="N51" s="1335"/>
      <c r="O51" s="853"/>
      <c r="P51" s="853"/>
      <c r="Q51" s="853"/>
      <c r="R51" s="853"/>
      <c r="S51" s="856"/>
    </row>
    <row r="52" spans="1:19" ht="141" customHeight="1">
      <c r="A52" s="657">
        <v>16</v>
      </c>
      <c r="B52" s="657">
        <v>1</v>
      </c>
      <c r="C52" s="657">
        <v>4</v>
      </c>
      <c r="D52" s="657">
        <v>2</v>
      </c>
      <c r="E52" s="644" t="s">
        <v>1885</v>
      </c>
      <c r="F52" s="644" t="s">
        <v>1886</v>
      </c>
      <c r="G52" s="644" t="s">
        <v>1887</v>
      </c>
      <c r="H52" s="735" t="s">
        <v>46</v>
      </c>
      <c r="I52" s="60" t="s">
        <v>47</v>
      </c>
      <c r="J52" s="60">
        <v>1</v>
      </c>
      <c r="K52" s="60" t="s">
        <v>57</v>
      </c>
      <c r="L52" s="644" t="s">
        <v>1847</v>
      </c>
      <c r="M52" s="657" t="s">
        <v>41</v>
      </c>
      <c r="N52" s="1335"/>
      <c r="O52" s="853">
        <v>16500</v>
      </c>
      <c r="P52" s="853"/>
      <c r="Q52" s="853">
        <f>O52</f>
        <v>16500</v>
      </c>
      <c r="R52" s="657"/>
      <c r="S52" s="1336" t="s">
        <v>1819</v>
      </c>
    </row>
    <row r="53" spans="1:19" ht="143.25" customHeight="1">
      <c r="A53" s="657"/>
      <c r="B53" s="657"/>
      <c r="C53" s="657"/>
      <c r="D53" s="657"/>
      <c r="E53" s="815"/>
      <c r="F53" s="815"/>
      <c r="G53" s="815"/>
      <c r="H53" s="1338"/>
      <c r="I53" s="289" t="s">
        <v>72</v>
      </c>
      <c r="J53" s="289">
        <v>60</v>
      </c>
      <c r="K53" s="292" t="s">
        <v>45</v>
      </c>
      <c r="L53" s="815"/>
      <c r="M53" s="646"/>
      <c r="N53" s="905"/>
      <c r="O53" s="649"/>
      <c r="P53" s="649"/>
      <c r="Q53" s="649"/>
      <c r="R53" s="646"/>
      <c r="S53" s="1337"/>
    </row>
    <row r="54" spans="1:19" ht="85.5" customHeight="1">
      <c r="A54" s="646">
        <v>17</v>
      </c>
      <c r="B54" s="646">
        <v>1</v>
      </c>
      <c r="C54" s="646">
        <v>4</v>
      </c>
      <c r="D54" s="646">
        <v>2</v>
      </c>
      <c r="E54" s="684" t="s">
        <v>1888</v>
      </c>
      <c r="F54" s="684" t="s">
        <v>1889</v>
      </c>
      <c r="G54" s="652" t="s">
        <v>1890</v>
      </c>
      <c r="H54" s="657" t="s">
        <v>323</v>
      </c>
      <c r="I54" s="35" t="s">
        <v>324</v>
      </c>
      <c r="J54" s="35">
        <v>6</v>
      </c>
      <c r="K54" s="35" t="s">
        <v>57</v>
      </c>
      <c r="L54" s="670" t="s">
        <v>1847</v>
      </c>
      <c r="M54" s="657" t="s">
        <v>41</v>
      </c>
      <c r="N54" s="1335"/>
      <c r="O54" s="853">
        <v>74945</v>
      </c>
      <c r="P54" s="853"/>
      <c r="Q54" s="853">
        <f>O54</f>
        <v>74945</v>
      </c>
      <c r="R54" s="1335"/>
      <c r="S54" s="1336" t="s">
        <v>1819</v>
      </c>
    </row>
    <row r="55" spans="1:19" ht="104.25" customHeight="1">
      <c r="A55" s="648"/>
      <c r="B55" s="648"/>
      <c r="C55" s="648"/>
      <c r="D55" s="648"/>
      <c r="E55" s="685"/>
      <c r="F55" s="685"/>
      <c r="G55" s="654"/>
      <c r="H55" s="657"/>
      <c r="I55" s="133" t="s">
        <v>970</v>
      </c>
      <c r="J55" s="35">
        <v>90</v>
      </c>
      <c r="K55" s="35" t="s">
        <v>45</v>
      </c>
      <c r="L55" s="670"/>
      <c r="M55" s="646"/>
      <c r="N55" s="1335"/>
      <c r="O55" s="853"/>
      <c r="P55" s="853"/>
      <c r="Q55" s="853"/>
      <c r="R55" s="1335"/>
      <c r="S55" s="1337"/>
    </row>
    <row r="57" spans="1:19">
      <c r="O57" s="664"/>
      <c r="P57" s="667" t="s">
        <v>30</v>
      </c>
      <c r="Q57" s="667"/>
      <c r="R57" s="667"/>
    </row>
    <row r="58" spans="1:19">
      <c r="O58" s="665"/>
      <c r="P58" s="667" t="s">
        <v>31</v>
      </c>
      <c r="Q58" s="667" t="s">
        <v>32</v>
      </c>
      <c r="R58" s="667"/>
    </row>
    <row r="59" spans="1:19">
      <c r="O59" s="666"/>
      <c r="P59" s="667"/>
      <c r="Q59" s="68">
        <v>2024</v>
      </c>
      <c r="R59" s="68">
        <v>2025</v>
      </c>
    </row>
    <row r="60" spans="1:19">
      <c r="O60" s="68"/>
      <c r="P60" s="42">
        <v>17</v>
      </c>
      <c r="Q60" s="352">
        <f>Q6+Q8+Q11+Q13+Q17+Q19+Q21+Q25+Q27+Q31+Q35+Q37+Q39+Q40+Q44+Q52+Q54</f>
        <v>1098000</v>
      </c>
      <c r="R60" s="352">
        <f>R38+R39+R40+R43+R47+R49+R52</f>
        <v>0</v>
      </c>
    </row>
  </sheetData>
  <mergeCells count="28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10"/>
    <mergeCell ref="Q8:Q10"/>
    <mergeCell ref="R8:R10"/>
    <mergeCell ref="S8:S10"/>
    <mergeCell ref="S13:S16"/>
    <mergeCell ref="H15:H16"/>
    <mergeCell ref="A11:A12"/>
    <mergeCell ref="B11:B12"/>
    <mergeCell ref="C11:C12"/>
    <mergeCell ref="D11:D12"/>
    <mergeCell ref="E11:E12"/>
    <mergeCell ref="G8:G10"/>
    <mergeCell ref="H8:H10"/>
    <mergeCell ref="L8:L10"/>
    <mergeCell ref="M8:M10"/>
    <mergeCell ref="N8:N10"/>
    <mergeCell ref="O8:O10"/>
    <mergeCell ref="A8:A10"/>
    <mergeCell ref="B8:B10"/>
    <mergeCell ref="C8:C10"/>
    <mergeCell ref="D8:D10"/>
    <mergeCell ref="E8:E10"/>
    <mergeCell ref="F8:F10"/>
    <mergeCell ref="O11:O12"/>
    <mergeCell ref="P11:P12"/>
    <mergeCell ref="Q11:Q12"/>
    <mergeCell ref="R11:R12"/>
    <mergeCell ref="S11:S12"/>
    <mergeCell ref="F11:F12"/>
    <mergeCell ref="G11:G12"/>
    <mergeCell ref="H11:H12"/>
    <mergeCell ref="L11:L12"/>
    <mergeCell ref="M11:M12"/>
    <mergeCell ref="N11:N12"/>
    <mergeCell ref="P13:P16"/>
    <mergeCell ref="Q13:Q16"/>
    <mergeCell ref="R13:R16"/>
    <mergeCell ref="G13:G16"/>
    <mergeCell ref="H13:H14"/>
    <mergeCell ref="L13:L16"/>
    <mergeCell ref="M13:M16"/>
    <mergeCell ref="N13:N16"/>
    <mergeCell ref="O13:O16"/>
    <mergeCell ref="A13:A16"/>
    <mergeCell ref="B13:B16"/>
    <mergeCell ref="C13:C16"/>
    <mergeCell ref="D13:D16"/>
    <mergeCell ref="E13:E16"/>
    <mergeCell ref="F13:F16"/>
    <mergeCell ref="P17:P18"/>
    <mergeCell ref="Q17:Q18"/>
    <mergeCell ref="R17:R18"/>
    <mergeCell ref="S17:S18"/>
    <mergeCell ref="A19:A20"/>
    <mergeCell ref="B19:B20"/>
    <mergeCell ref="C19:C20"/>
    <mergeCell ref="D19:D20"/>
    <mergeCell ref="E19:E20"/>
    <mergeCell ref="G17:G18"/>
    <mergeCell ref="H17:H18"/>
    <mergeCell ref="L17:L18"/>
    <mergeCell ref="M17:M18"/>
    <mergeCell ref="N17:N18"/>
    <mergeCell ref="O17:O18"/>
    <mergeCell ref="A17:A18"/>
    <mergeCell ref="B17:B18"/>
    <mergeCell ref="C17:C18"/>
    <mergeCell ref="D17:D18"/>
    <mergeCell ref="E17:E18"/>
    <mergeCell ref="F17:F18"/>
    <mergeCell ref="O19:O20"/>
    <mergeCell ref="P19:P20"/>
    <mergeCell ref="A21:A24"/>
    <mergeCell ref="B21:B24"/>
    <mergeCell ref="C21:C24"/>
    <mergeCell ref="D21:D24"/>
    <mergeCell ref="E21:E24"/>
    <mergeCell ref="F21:F24"/>
    <mergeCell ref="Q19:Q20"/>
    <mergeCell ref="R19:R20"/>
    <mergeCell ref="S19:S20"/>
    <mergeCell ref="F19:F20"/>
    <mergeCell ref="G19:G20"/>
    <mergeCell ref="H19:H20"/>
    <mergeCell ref="L19:L20"/>
    <mergeCell ref="M19:M20"/>
    <mergeCell ref="N19:N20"/>
    <mergeCell ref="P21:P24"/>
    <mergeCell ref="Q21:Q24"/>
    <mergeCell ref="R21:R24"/>
    <mergeCell ref="S21:S24"/>
    <mergeCell ref="H23:H24"/>
    <mergeCell ref="G21:G24"/>
    <mergeCell ref="H21:H22"/>
    <mergeCell ref="L21:L24"/>
    <mergeCell ref="M21:M24"/>
    <mergeCell ref="N21:N24"/>
    <mergeCell ref="O21:O24"/>
    <mergeCell ref="P25:P26"/>
    <mergeCell ref="Q25:Q26"/>
    <mergeCell ref="R25:R26"/>
    <mergeCell ref="S25:S26"/>
    <mergeCell ref="A27:A30"/>
    <mergeCell ref="B27:B30"/>
    <mergeCell ref="C27:C30"/>
    <mergeCell ref="D27:D30"/>
    <mergeCell ref="E27:E30"/>
    <mergeCell ref="G25:G26"/>
    <mergeCell ref="H25:H26"/>
    <mergeCell ref="L25:L26"/>
    <mergeCell ref="M25:M26"/>
    <mergeCell ref="N25:N26"/>
    <mergeCell ref="O25:O26"/>
    <mergeCell ref="A25:A26"/>
    <mergeCell ref="B25:B26"/>
    <mergeCell ref="C25:C26"/>
    <mergeCell ref="D25:D26"/>
    <mergeCell ref="E25:E26"/>
    <mergeCell ref="F25:F26"/>
    <mergeCell ref="O27:O30"/>
    <mergeCell ref="P27:P30"/>
    <mergeCell ref="Q27:Q30"/>
    <mergeCell ref="R27:R30"/>
    <mergeCell ref="S27:S30"/>
    <mergeCell ref="H29:H30"/>
    <mergeCell ref="F27:F30"/>
    <mergeCell ref="G27:G30"/>
    <mergeCell ref="H27:H28"/>
    <mergeCell ref="L27:L30"/>
    <mergeCell ref="M27:M30"/>
    <mergeCell ref="N27:N30"/>
    <mergeCell ref="Q31:Q34"/>
    <mergeCell ref="R31:R34"/>
    <mergeCell ref="Q35:Q36"/>
    <mergeCell ref="R35:R36"/>
    <mergeCell ref="S35:S36"/>
    <mergeCell ref="A31:A34"/>
    <mergeCell ref="B31:B34"/>
    <mergeCell ref="C31:C34"/>
    <mergeCell ref="D31:D34"/>
    <mergeCell ref="E31:E34"/>
    <mergeCell ref="F31:F34"/>
    <mergeCell ref="G31:G34"/>
    <mergeCell ref="H31:H32"/>
    <mergeCell ref="L31:L34"/>
    <mergeCell ref="S31:S34"/>
    <mergeCell ref="H33:H34"/>
    <mergeCell ref="A35:A36"/>
    <mergeCell ref="B35:B36"/>
    <mergeCell ref="C35:C36"/>
    <mergeCell ref="D35:D36"/>
    <mergeCell ref="E35:E36"/>
    <mergeCell ref="F35:F36"/>
    <mergeCell ref="G35:G36"/>
    <mergeCell ref="M31:M34"/>
    <mergeCell ref="N31:N34"/>
    <mergeCell ref="H35:H36"/>
    <mergeCell ref="L35:L36"/>
    <mergeCell ref="M35:M36"/>
    <mergeCell ref="N35:N36"/>
    <mergeCell ref="O35:O36"/>
    <mergeCell ref="P35:P36"/>
    <mergeCell ref="O31:O34"/>
    <mergeCell ref="P31:P34"/>
    <mergeCell ref="S40:S43"/>
    <mergeCell ref="H42:H43"/>
    <mergeCell ref="A37:A38"/>
    <mergeCell ref="B37:B38"/>
    <mergeCell ref="C37:C38"/>
    <mergeCell ref="D37:D38"/>
    <mergeCell ref="E37:E38"/>
    <mergeCell ref="F37:F38"/>
    <mergeCell ref="S37:S38"/>
    <mergeCell ref="P37:P38"/>
    <mergeCell ref="Q37:Q38"/>
    <mergeCell ref="R37:R38"/>
    <mergeCell ref="G37:G38"/>
    <mergeCell ref="H37:H38"/>
    <mergeCell ref="L37:L38"/>
    <mergeCell ref="M37:M38"/>
    <mergeCell ref="N37:N38"/>
    <mergeCell ref="O37:O38"/>
    <mergeCell ref="A44:A51"/>
    <mergeCell ref="B44:B51"/>
    <mergeCell ref="C44:C51"/>
    <mergeCell ref="D44:D51"/>
    <mergeCell ref="E44:E51"/>
    <mergeCell ref="F44:F51"/>
    <mergeCell ref="P40:P43"/>
    <mergeCell ref="Q40:Q43"/>
    <mergeCell ref="R40:R43"/>
    <mergeCell ref="P44:P51"/>
    <mergeCell ref="Q44:Q51"/>
    <mergeCell ref="R44:R51"/>
    <mergeCell ref="G40:G43"/>
    <mergeCell ref="H40:H41"/>
    <mergeCell ref="L40:L43"/>
    <mergeCell ref="M40:M43"/>
    <mergeCell ref="N40:N43"/>
    <mergeCell ref="O40:O43"/>
    <mergeCell ref="A40:A43"/>
    <mergeCell ref="B40:B43"/>
    <mergeCell ref="C40:C43"/>
    <mergeCell ref="D40:D43"/>
    <mergeCell ref="E40:E43"/>
    <mergeCell ref="F40:F43"/>
    <mergeCell ref="S44:S51"/>
    <mergeCell ref="H47:H48"/>
    <mergeCell ref="H50:H51"/>
    <mergeCell ref="G44:G51"/>
    <mergeCell ref="H44:H46"/>
    <mergeCell ref="L44:L51"/>
    <mergeCell ref="M44:M51"/>
    <mergeCell ref="N44:N51"/>
    <mergeCell ref="O44:O51"/>
    <mergeCell ref="S54:S55"/>
    <mergeCell ref="A52:A53"/>
    <mergeCell ref="B52:B53"/>
    <mergeCell ref="C52:C53"/>
    <mergeCell ref="D52:D53"/>
    <mergeCell ref="E52:E53"/>
    <mergeCell ref="F52:F53"/>
    <mergeCell ref="G52:G53"/>
    <mergeCell ref="H52:H53"/>
    <mergeCell ref="L52:L53"/>
    <mergeCell ref="S52:S53"/>
    <mergeCell ref="M52:M53"/>
    <mergeCell ref="N52:N53"/>
    <mergeCell ref="O52:O53"/>
    <mergeCell ref="P52:P53"/>
    <mergeCell ref="Q52:Q53"/>
    <mergeCell ref="R52:R53"/>
    <mergeCell ref="A54:A55"/>
    <mergeCell ref="B54:B55"/>
    <mergeCell ref="C54:C55"/>
    <mergeCell ref="D54:D55"/>
    <mergeCell ref="E54:E55"/>
    <mergeCell ref="F54:F55"/>
    <mergeCell ref="G54:G55"/>
    <mergeCell ref="H54:H55"/>
    <mergeCell ref="R54:R55"/>
    <mergeCell ref="O57:O59"/>
    <mergeCell ref="P57:R57"/>
    <mergeCell ref="P58:P59"/>
    <mergeCell ref="Q58:R58"/>
    <mergeCell ref="L54:L55"/>
    <mergeCell ref="M54:M55"/>
    <mergeCell ref="N54:N55"/>
    <mergeCell ref="O54:O55"/>
    <mergeCell ref="P54:P55"/>
    <mergeCell ref="Q54:Q5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3511B-4328-4717-9170-71F1AB5C92C8}">
  <dimension ref="A1:S37"/>
  <sheetViews>
    <sheetView topLeftCell="G2" workbookViewId="0">
      <selection activeCell="R31" sqref="Q6:R32"/>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8.75">
      <c r="A1" s="20" t="s">
        <v>2197</v>
      </c>
      <c r="E1" s="22"/>
      <c r="F1" s="22"/>
      <c r="L1" s="23"/>
      <c r="O1" s="24"/>
      <c r="P1" s="25"/>
      <c r="Q1" s="24"/>
      <c r="R1" s="24"/>
    </row>
    <row r="2" spans="1:19">
      <c r="A2" s="71"/>
      <c r="E2" s="22"/>
      <c r="F2" s="22"/>
      <c r="L2" s="589"/>
      <c r="M2" s="589"/>
      <c r="N2" s="589"/>
      <c r="O2" s="589"/>
      <c r="P2" s="589"/>
      <c r="Q2" s="589"/>
      <c r="R2" s="589"/>
      <c r="S2" s="589"/>
    </row>
    <row r="3" spans="1:19">
      <c r="A3" s="1364" t="s">
        <v>0</v>
      </c>
      <c r="B3" s="1365" t="s">
        <v>1</v>
      </c>
      <c r="C3" s="1365" t="s">
        <v>2</v>
      </c>
      <c r="D3" s="1365" t="s">
        <v>3</v>
      </c>
      <c r="E3" s="1366"/>
      <c r="F3" s="1366" t="s">
        <v>33</v>
      </c>
      <c r="G3" s="1364" t="s">
        <v>34</v>
      </c>
      <c r="H3" s="1365" t="s">
        <v>5</v>
      </c>
      <c r="I3" s="1365" t="s">
        <v>6</v>
      </c>
      <c r="J3" s="1365"/>
      <c r="K3" s="1365"/>
      <c r="L3" s="1364" t="s">
        <v>7</v>
      </c>
      <c r="M3" s="1365" t="s">
        <v>8</v>
      </c>
      <c r="N3" s="1335"/>
      <c r="O3" s="1367" t="s">
        <v>9</v>
      </c>
      <c r="P3" s="1367"/>
      <c r="Q3" s="1367" t="s">
        <v>10</v>
      </c>
      <c r="R3" s="1367"/>
      <c r="S3" s="1364" t="s">
        <v>11</v>
      </c>
    </row>
    <row r="4" spans="1:19">
      <c r="A4" s="1364"/>
      <c r="B4" s="1365"/>
      <c r="C4" s="1365"/>
      <c r="D4" s="1365"/>
      <c r="E4" s="1366"/>
      <c r="F4" s="1366"/>
      <c r="G4" s="1364"/>
      <c r="H4" s="1365"/>
      <c r="I4" s="369" t="s">
        <v>37</v>
      </c>
      <c r="J4" s="369" t="s">
        <v>35</v>
      </c>
      <c r="K4" s="369" t="s">
        <v>70</v>
      </c>
      <c r="L4" s="1364"/>
      <c r="M4" s="369">
        <v>2024</v>
      </c>
      <c r="N4" s="369">
        <v>2025</v>
      </c>
      <c r="O4" s="372">
        <v>2024</v>
      </c>
      <c r="P4" s="372">
        <v>2025</v>
      </c>
      <c r="Q4" s="372">
        <v>2024</v>
      </c>
      <c r="R4" s="372">
        <v>2025</v>
      </c>
      <c r="S4" s="1364"/>
    </row>
    <row r="5" spans="1:19">
      <c r="A5" s="368" t="s">
        <v>12</v>
      </c>
      <c r="B5" s="369" t="s">
        <v>13</v>
      </c>
      <c r="C5" s="369" t="s">
        <v>14</v>
      </c>
      <c r="D5" s="369" t="s">
        <v>15</v>
      </c>
      <c r="E5" s="370" t="s">
        <v>16</v>
      </c>
      <c r="F5" s="370" t="s">
        <v>17</v>
      </c>
      <c r="G5" s="368" t="s">
        <v>18</v>
      </c>
      <c r="H5" s="368" t="s">
        <v>19</v>
      </c>
      <c r="I5" s="369" t="s">
        <v>20</v>
      </c>
      <c r="J5" s="369" t="s">
        <v>21</v>
      </c>
      <c r="K5" s="369" t="s">
        <v>22</v>
      </c>
      <c r="L5" s="368" t="s">
        <v>23</v>
      </c>
      <c r="M5" s="369" t="s">
        <v>24</v>
      </c>
      <c r="N5" s="369" t="s">
        <v>25</v>
      </c>
      <c r="O5" s="371" t="s">
        <v>26</v>
      </c>
      <c r="P5" s="371" t="s">
        <v>27</v>
      </c>
      <c r="Q5" s="371" t="s">
        <v>36</v>
      </c>
      <c r="R5" s="371" t="s">
        <v>28</v>
      </c>
      <c r="S5" s="368" t="s">
        <v>29</v>
      </c>
    </row>
    <row r="6" spans="1:19" s="80" customFormat="1" ht="54.75" customHeight="1">
      <c r="A6" s="1107">
        <v>1</v>
      </c>
      <c r="B6" s="1348">
        <v>1</v>
      </c>
      <c r="C6" s="1348">
        <v>4</v>
      </c>
      <c r="D6" s="1348">
        <v>2</v>
      </c>
      <c r="E6" s="1105" t="s">
        <v>1891</v>
      </c>
      <c r="F6" s="1105" t="s">
        <v>1892</v>
      </c>
      <c r="G6" s="1348" t="s">
        <v>2272</v>
      </c>
      <c r="H6" s="294" t="s">
        <v>1893</v>
      </c>
      <c r="I6" s="294" t="s">
        <v>1894</v>
      </c>
      <c r="J6" s="294">
        <v>3</v>
      </c>
      <c r="K6" s="294" t="s">
        <v>57</v>
      </c>
      <c r="L6" s="1348" t="s">
        <v>1895</v>
      </c>
      <c r="M6" s="1350" t="s">
        <v>63</v>
      </c>
      <c r="N6" s="1348"/>
      <c r="O6" s="1350">
        <v>100000</v>
      </c>
      <c r="P6" s="1352"/>
      <c r="Q6" s="1350">
        <v>100000</v>
      </c>
      <c r="R6" s="1352"/>
      <c r="S6" s="1348" t="s">
        <v>2198</v>
      </c>
    </row>
    <row r="7" spans="1:19" ht="54.75" customHeight="1">
      <c r="A7" s="1354"/>
      <c r="B7" s="1355"/>
      <c r="C7" s="1355"/>
      <c r="D7" s="1355"/>
      <c r="E7" s="1152"/>
      <c r="F7" s="1152"/>
      <c r="G7" s="1355"/>
      <c r="H7" s="1358" t="s">
        <v>58</v>
      </c>
      <c r="I7" s="492" t="s">
        <v>59</v>
      </c>
      <c r="J7" s="492">
        <v>1</v>
      </c>
      <c r="K7" s="492" t="s">
        <v>57</v>
      </c>
      <c r="L7" s="1355"/>
      <c r="M7" s="1356"/>
      <c r="N7" s="1355"/>
      <c r="O7" s="1356"/>
      <c r="P7" s="1357"/>
      <c r="Q7" s="1356"/>
      <c r="R7" s="1357"/>
      <c r="S7" s="1355"/>
    </row>
    <row r="8" spans="1:19" ht="70.5" customHeight="1">
      <c r="A8" s="1354"/>
      <c r="B8" s="1355"/>
      <c r="C8" s="1355"/>
      <c r="D8" s="1355"/>
      <c r="E8" s="1152"/>
      <c r="F8" s="1152"/>
      <c r="G8" s="1355"/>
      <c r="H8" s="1359"/>
      <c r="I8" s="198" t="s">
        <v>72</v>
      </c>
      <c r="J8" s="198">
        <v>50</v>
      </c>
      <c r="K8" s="198" t="s">
        <v>1896</v>
      </c>
      <c r="L8" s="1355"/>
      <c r="M8" s="1356"/>
      <c r="N8" s="1355"/>
      <c r="O8" s="1356"/>
      <c r="P8" s="1357"/>
      <c r="Q8" s="1356"/>
      <c r="R8" s="1357"/>
      <c r="S8" s="1355"/>
    </row>
    <row r="9" spans="1:19" ht="54.75" customHeight="1">
      <c r="A9" s="1108"/>
      <c r="B9" s="1349"/>
      <c r="C9" s="1349"/>
      <c r="D9" s="1349"/>
      <c r="E9" s="1106"/>
      <c r="F9" s="1106"/>
      <c r="G9" s="1349"/>
      <c r="H9" s="294" t="s">
        <v>1718</v>
      </c>
      <c r="I9" s="492" t="s">
        <v>1698</v>
      </c>
      <c r="J9" s="492">
        <v>1</v>
      </c>
      <c r="K9" s="492" t="s">
        <v>57</v>
      </c>
      <c r="L9" s="1349"/>
      <c r="M9" s="1351"/>
      <c r="N9" s="1349"/>
      <c r="O9" s="1351"/>
      <c r="P9" s="1353"/>
      <c r="Q9" s="1351"/>
      <c r="R9" s="1353"/>
      <c r="S9" s="1349"/>
    </row>
    <row r="10" spans="1:19" ht="70.5" customHeight="1">
      <c r="A10" s="1107">
        <v>2</v>
      </c>
      <c r="B10" s="1004">
        <v>1</v>
      </c>
      <c r="C10" s="1004">
        <v>4</v>
      </c>
      <c r="D10" s="1004">
        <v>2</v>
      </c>
      <c r="E10" s="1297" t="s">
        <v>1897</v>
      </c>
      <c r="F10" s="1297" t="s">
        <v>1898</v>
      </c>
      <c r="G10" s="1297" t="s">
        <v>1899</v>
      </c>
      <c r="H10" s="994" t="s">
        <v>176</v>
      </c>
      <c r="I10" s="198" t="s">
        <v>318</v>
      </c>
      <c r="J10" s="198">
        <v>1</v>
      </c>
      <c r="K10" s="198" t="s">
        <v>57</v>
      </c>
      <c r="L10" s="1348" t="s">
        <v>1900</v>
      </c>
      <c r="M10" s="1350" t="s">
        <v>64</v>
      </c>
      <c r="N10" s="1348"/>
      <c r="O10" s="1350">
        <v>40000</v>
      </c>
      <c r="P10" s="1352"/>
      <c r="Q10" s="1350">
        <v>40000</v>
      </c>
      <c r="R10" s="1352"/>
      <c r="S10" s="1348" t="s">
        <v>2198</v>
      </c>
    </row>
    <row r="11" spans="1:19" ht="70.5" customHeight="1">
      <c r="A11" s="1108"/>
      <c r="B11" s="1004"/>
      <c r="C11" s="1004"/>
      <c r="D11" s="1004"/>
      <c r="E11" s="1297"/>
      <c r="F11" s="1297"/>
      <c r="G11" s="1297"/>
      <c r="H11" s="994"/>
      <c r="I11" s="199" t="s">
        <v>1901</v>
      </c>
      <c r="J11" s="198">
        <v>30</v>
      </c>
      <c r="K11" s="198" t="s">
        <v>45</v>
      </c>
      <c r="L11" s="1349"/>
      <c r="M11" s="1351"/>
      <c r="N11" s="1349"/>
      <c r="O11" s="1351"/>
      <c r="P11" s="1353"/>
      <c r="Q11" s="1351"/>
      <c r="R11" s="1353"/>
      <c r="S11" s="1349"/>
    </row>
    <row r="12" spans="1:19" ht="71.25" customHeight="1">
      <c r="A12" s="1107">
        <v>3</v>
      </c>
      <c r="B12" s="1107">
        <v>1</v>
      </c>
      <c r="C12" s="1107">
        <v>4</v>
      </c>
      <c r="D12" s="1107">
        <v>2</v>
      </c>
      <c r="E12" s="1105" t="s">
        <v>1902</v>
      </c>
      <c r="F12" s="1360" t="s">
        <v>1903</v>
      </c>
      <c r="G12" s="1360" t="s">
        <v>1904</v>
      </c>
      <c r="H12" s="1107" t="s">
        <v>1905</v>
      </c>
      <c r="I12" s="199" t="s">
        <v>324</v>
      </c>
      <c r="J12" s="198">
        <v>10</v>
      </c>
      <c r="K12" s="198" t="s">
        <v>57</v>
      </c>
      <c r="L12" s="1348" t="s">
        <v>1906</v>
      </c>
      <c r="M12" s="1350" t="s">
        <v>41</v>
      </c>
      <c r="N12" s="1348"/>
      <c r="O12" s="1350">
        <v>30000</v>
      </c>
      <c r="P12" s="1352"/>
      <c r="Q12" s="1350">
        <v>30000</v>
      </c>
      <c r="R12" s="1352"/>
      <c r="S12" s="1348" t="s">
        <v>2198</v>
      </c>
    </row>
    <row r="13" spans="1:19" ht="71.25" customHeight="1">
      <c r="A13" s="1354"/>
      <c r="B13" s="1354"/>
      <c r="C13" s="1354"/>
      <c r="D13" s="1354"/>
      <c r="E13" s="1152"/>
      <c r="F13" s="1361"/>
      <c r="G13" s="1362"/>
      <c r="H13" s="1108"/>
      <c r="I13" s="294" t="s">
        <v>72</v>
      </c>
      <c r="J13" s="294">
        <v>70</v>
      </c>
      <c r="K13" s="294" t="s">
        <v>45</v>
      </c>
      <c r="L13" s="1355"/>
      <c r="M13" s="1356"/>
      <c r="N13" s="1355"/>
      <c r="O13" s="1356"/>
      <c r="P13" s="1357"/>
      <c r="Q13" s="1356"/>
      <c r="R13" s="1357"/>
      <c r="S13" s="1355"/>
    </row>
    <row r="14" spans="1:19" ht="71.25" customHeight="1">
      <c r="A14" s="1354"/>
      <c r="B14" s="1354"/>
      <c r="C14" s="1354"/>
      <c r="D14" s="1354"/>
      <c r="E14" s="1152"/>
      <c r="F14" s="1361"/>
      <c r="G14" s="1362"/>
      <c r="H14" s="1358" t="s">
        <v>58</v>
      </c>
      <c r="I14" s="492" t="s">
        <v>59</v>
      </c>
      <c r="J14" s="492">
        <v>1</v>
      </c>
      <c r="K14" s="492" t="s">
        <v>57</v>
      </c>
      <c r="L14" s="1355"/>
      <c r="M14" s="1356"/>
      <c r="N14" s="1355"/>
      <c r="O14" s="1356"/>
      <c r="P14" s="1357"/>
      <c r="Q14" s="1356"/>
      <c r="R14" s="1357"/>
      <c r="S14" s="1355"/>
    </row>
    <row r="15" spans="1:19" ht="71.25" customHeight="1">
      <c r="A15" s="1108"/>
      <c r="B15" s="1108"/>
      <c r="C15" s="1108"/>
      <c r="D15" s="1108"/>
      <c r="E15" s="1106"/>
      <c r="F15" s="1011"/>
      <c r="G15" s="1363"/>
      <c r="H15" s="1359"/>
      <c r="I15" s="198" t="s">
        <v>72</v>
      </c>
      <c r="J15" s="198">
        <v>50</v>
      </c>
      <c r="K15" s="198" t="s">
        <v>45</v>
      </c>
      <c r="L15" s="1349"/>
      <c r="M15" s="1351"/>
      <c r="N15" s="1349"/>
      <c r="O15" s="1351"/>
      <c r="P15" s="1353"/>
      <c r="Q15" s="1351"/>
      <c r="R15" s="1353"/>
      <c r="S15" s="1349"/>
    </row>
    <row r="16" spans="1:19" ht="71.25" customHeight="1">
      <c r="A16" s="1107">
        <v>4</v>
      </c>
      <c r="B16" s="1348">
        <v>1</v>
      </c>
      <c r="C16" s="1348">
        <v>4</v>
      </c>
      <c r="D16" s="1348">
        <v>2</v>
      </c>
      <c r="E16" s="1105" t="s">
        <v>1907</v>
      </c>
      <c r="F16" s="1105" t="s">
        <v>1908</v>
      </c>
      <c r="G16" s="1348" t="s">
        <v>1909</v>
      </c>
      <c r="H16" s="294" t="s">
        <v>1893</v>
      </c>
      <c r="I16" s="294" t="s">
        <v>1894</v>
      </c>
      <c r="J16" s="294">
        <v>3</v>
      </c>
      <c r="K16" s="294" t="s">
        <v>57</v>
      </c>
      <c r="L16" s="1348" t="s">
        <v>1910</v>
      </c>
      <c r="M16" s="1350" t="s">
        <v>313</v>
      </c>
      <c r="N16" s="1348"/>
      <c r="O16" s="1350">
        <v>91000</v>
      </c>
      <c r="P16" s="1352"/>
      <c r="Q16" s="1350">
        <v>91000</v>
      </c>
      <c r="R16" s="1352"/>
      <c r="S16" s="1348" t="s">
        <v>2198</v>
      </c>
    </row>
    <row r="17" spans="1:19" ht="71.25" customHeight="1">
      <c r="A17" s="1354"/>
      <c r="B17" s="1355"/>
      <c r="C17" s="1355"/>
      <c r="D17" s="1355"/>
      <c r="E17" s="1152"/>
      <c r="F17" s="1152"/>
      <c r="G17" s="1355"/>
      <c r="H17" s="1358" t="s">
        <v>58</v>
      </c>
      <c r="I17" s="492" t="s">
        <v>59</v>
      </c>
      <c r="J17" s="492">
        <v>1</v>
      </c>
      <c r="K17" s="492" t="s">
        <v>57</v>
      </c>
      <c r="L17" s="1355"/>
      <c r="M17" s="1356"/>
      <c r="N17" s="1355"/>
      <c r="O17" s="1356"/>
      <c r="P17" s="1357"/>
      <c r="Q17" s="1356"/>
      <c r="R17" s="1357"/>
      <c r="S17" s="1355"/>
    </row>
    <row r="18" spans="1:19" ht="71.25" customHeight="1">
      <c r="A18" s="1354"/>
      <c r="B18" s="1355"/>
      <c r="C18" s="1355"/>
      <c r="D18" s="1355"/>
      <c r="E18" s="1152"/>
      <c r="F18" s="1152"/>
      <c r="G18" s="1355"/>
      <c r="H18" s="1359"/>
      <c r="I18" s="198" t="s">
        <v>72</v>
      </c>
      <c r="J18" s="198">
        <v>30</v>
      </c>
      <c r="K18" s="198" t="s">
        <v>45</v>
      </c>
      <c r="L18" s="1355"/>
      <c r="M18" s="1356"/>
      <c r="N18" s="1355"/>
      <c r="O18" s="1356"/>
      <c r="P18" s="1357"/>
      <c r="Q18" s="1356"/>
      <c r="R18" s="1357"/>
      <c r="S18" s="1355"/>
    </row>
    <row r="19" spans="1:19" ht="71.25" customHeight="1">
      <c r="A19" s="1108"/>
      <c r="B19" s="1349"/>
      <c r="C19" s="1349"/>
      <c r="D19" s="1349"/>
      <c r="E19" s="1106"/>
      <c r="F19" s="1106"/>
      <c r="G19" s="1349"/>
      <c r="H19" s="294" t="s">
        <v>1718</v>
      </c>
      <c r="I19" s="492" t="s">
        <v>1698</v>
      </c>
      <c r="J19" s="492">
        <v>1</v>
      </c>
      <c r="K19" s="492" t="s">
        <v>57</v>
      </c>
      <c r="L19" s="1349"/>
      <c r="M19" s="1351"/>
      <c r="N19" s="1349"/>
      <c r="O19" s="1351"/>
      <c r="P19" s="1353"/>
      <c r="Q19" s="1351"/>
      <c r="R19" s="1353"/>
      <c r="S19" s="1349"/>
    </row>
    <row r="20" spans="1:19" ht="71.25" customHeight="1">
      <c r="A20" s="1107">
        <v>5</v>
      </c>
      <c r="B20" s="1348">
        <v>1</v>
      </c>
      <c r="C20" s="1348">
        <v>4</v>
      </c>
      <c r="D20" s="1348">
        <v>2</v>
      </c>
      <c r="E20" s="1105" t="s">
        <v>1911</v>
      </c>
      <c r="F20" s="1105" t="s">
        <v>1912</v>
      </c>
      <c r="G20" s="1348" t="s">
        <v>1913</v>
      </c>
      <c r="H20" s="1348" t="s">
        <v>1914</v>
      </c>
      <c r="I20" s="294" t="s">
        <v>1915</v>
      </c>
      <c r="J20" s="294">
        <v>1</v>
      </c>
      <c r="K20" s="294" t="s">
        <v>57</v>
      </c>
      <c r="L20" s="1348" t="s">
        <v>1916</v>
      </c>
      <c r="M20" s="1348" t="s">
        <v>41</v>
      </c>
      <c r="N20" s="1348"/>
      <c r="O20" s="1350">
        <v>60000</v>
      </c>
      <c r="P20" s="1352"/>
      <c r="Q20" s="1350">
        <v>60000</v>
      </c>
      <c r="R20" s="1352"/>
      <c r="S20" s="1348" t="s">
        <v>2198</v>
      </c>
    </row>
    <row r="21" spans="1:19" ht="71.25" customHeight="1">
      <c r="A21" s="1108"/>
      <c r="B21" s="1349"/>
      <c r="C21" s="1349"/>
      <c r="D21" s="1349"/>
      <c r="E21" s="1106"/>
      <c r="F21" s="1106"/>
      <c r="G21" s="1349"/>
      <c r="H21" s="1349"/>
      <c r="I21" s="198" t="s">
        <v>72</v>
      </c>
      <c r="J21" s="198">
        <v>40</v>
      </c>
      <c r="K21" s="198" t="s">
        <v>45</v>
      </c>
      <c r="L21" s="1349"/>
      <c r="M21" s="1349"/>
      <c r="N21" s="1349"/>
      <c r="O21" s="1351"/>
      <c r="P21" s="1353"/>
      <c r="Q21" s="1351"/>
      <c r="R21" s="1353"/>
      <c r="S21" s="1349"/>
    </row>
    <row r="22" spans="1:19" ht="71.25" customHeight="1">
      <c r="A22" s="1107">
        <v>6</v>
      </c>
      <c r="B22" s="1348">
        <v>1</v>
      </c>
      <c r="C22" s="1348">
        <v>4</v>
      </c>
      <c r="D22" s="1348">
        <v>2</v>
      </c>
      <c r="E22" s="1105" t="s">
        <v>1917</v>
      </c>
      <c r="F22" s="1105" t="s">
        <v>1918</v>
      </c>
      <c r="G22" s="1348" t="s">
        <v>1919</v>
      </c>
      <c r="H22" s="1348" t="s">
        <v>1920</v>
      </c>
      <c r="I22" s="294" t="s">
        <v>1915</v>
      </c>
      <c r="J22" s="294">
        <v>1</v>
      </c>
      <c r="K22" s="294" t="s">
        <v>57</v>
      </c>
      <c r="L22" s="1348" t="s">
        <v>1921</v>
      </c>
      <c r="M22" s="1348" t="s">
        <v>41</v>
      </c>
      <c r="N22" s="1348"/>
      <c r="O22" s="1350">
        <v>55000</v>
      </c>
      <c r="P22" s="1352"/>
      <c r="Q22" s="1350">
        <v>55000</v>
      </c>
      <c r="R22" s="1352"/>
      <c r="S22" s="1348" t="s">
        <v>2198</v>
      </c>
    </row>
    <row r="23" spans="1:19" ht="71.25" customHeight="1">
      <c r="A23" s="1108"/>
      <c r="B23" s="1349"/>
      <c r="C23" s="1349"/>
      <c r="D23" s="1349"/>
      <c r="E23" s="1106"/>
      <c r="F23" s="1106"/>
      <c r="G23" s="1349"/>
      <c r="H23" s="1349"/>
      <c r="I23" s="198" t="s">
        <v>72</v>
      </c>
      <c r="J23" s="198">
        <v>40</v>
      </c>
      <c r="K23" s="198" t="s">
        <v>45</v>
      </c>
      <c r="L23" s="1349"/>
      <c r="M23" s="1349"/>
      <c r="N23" s="1349"/>
      <c r="O23" s="1351"/>
      <c r="P23" s="1353"/>
      <c r="Q23" s="1351"/>
      <c r="R23" s="1353"/>
      <c r="S23" s="1349"/>
    </row>
    <row r="24" spans="1:19" ht="71.25" customHeight="1">
      <c r="A24" s="1107">
        <v>7</v>
      </c>
      <c r="B24" s="1348">
        <v>1</v>
      </c>
      <c r="C24" s="1348">
        <v>4</v>
      </c>
      <c r="D24" s="1348">
        <v>2</v>
      </c>
      <c r="E24" s="1105" t="s">
        <v>1922</v>
      </c>
      <c r="F24" s="1105" t="s">
        <v>1923</v>
      </c>
      <c r="G24" s="1348" t="s">
        <v>1924</v>
      </c>
      <c r="H24" s="1348" t="s">
        <v>1925</v>
      </c>
      <c r="I24" s="294" t="s">
        <v>1926</v>
      </c>
      <c r="J24" s="294">
        <v>1</v>
      </c>
      <c r="K24" s="294" t="s">
        <v>57</v>
      </c>
      <c r="L24" s="1348" t="s">
        <v>1916</v>
      </c>
      <c r="M24" s="1348" t="s">
        <v>41</v>
      </c>
      <c r="N24" s="1348"/>
      <c r="O24" s="1350">
        <v>10000</v>
      </c>
      <c r="P24" s="1352"/>
      <c r="Q24" s="1350">
        <v>10000</v>
      </c>
      <c r="R24" s="1352"/>
      <c r="S24" s="1348" t="s">
        <v>2198</v>
      </c>
    </row>
    <row r="25" spans="1:19" ht="71.25" customHeight="1">
      <c r="A25" s="1108"/>
      <c r="B25" s="1349"/>
      <c r="C25" s="1349"/>
      <c r="D25" s="1349"/>
      <c r="E25" s="1106"/>
      <c r="F25" s="1106"/>
      <c r="G25" s="1349"/>
      <c r="H25" s="1349"/>
      <c r="I25" s="198" t="s">
        <v>72</v>
      </c>
      <c r="J25" s="198">
        <v>40</v>
      </c>
      <c r="K25" s="198" t="s">
        <v>45</v>
      </c>
      <c r="L25" s="1349"/>
      <c r="M25" s="1349"/>
      <c r="N25" s="1349"/>
      <c r="O25" s="1351"/>
      <c r="P25" s="1353"/>
      <c r="Q25" s="1351"/>
      <c r="R25" s="1353"/>
      <c r="S25" s="1349"/>
    </row>
    <row r="26" spans="1:19" ht="71.25" customHeight="1">
      <c r="A26" s="1107">
        <v>8</v>
      </c>
      <c r="B26" s="1348">
        <v>1</v>
      </c>
      <c r="C26" s="1348">
        <v>4</v>
      </c>
      <c r="D26" s="1348">
        <v>2</v>
      </c>
      <c r="E26" s="1105" t="s">
        <v>1927</v>
      </c>
      <c r="F26" s="1105" t="s">
        <v>1928</v>
      </c>
      <c r="G26" s="1348" t="s">
        <v>1929</v>
      </c>
      <c r="H26" s="491" t="s">
        <v>810</v>
      </c>
      <c r="I26" s="294" t="s">
        <v>314</v>
      </c>
      <c r="J26" s="492">
        <v>200</v>
      </c>
      <c r="K26" s="492" t="s">
        <v>817</v>
      </c>
      <c r="L26" s="1348" t="s">
        <v>1930</v>
      </c>
      <c r="M26" s="1348" t="s">
        <v>41</v>
      </c>
      <c r="N26" s="1348"/>
      <c r="O26" s="1350">
        <v>20000</v>
      </c>
      <c r="P26" s="1352"/>
      <c r="Q26" s="1350">
        <v>20000</v>
      </c>
      <c r="R26" s="1352"/>
      <c r="S26" s="1348" t="s">
        <v>2198</v>
      </c>
    </row>
    <row r="27" spans="1:19" ht="71.25" customHeight="1">
      <c r="A27" s="1354"/>
      <c r="B27" s="1355"/>
      <c r="C27" s="1355"/>
      <c r="D27" s="1355"/>
      <c r="E27" s="1152"/>
      <c r="F27" s="1152"/>
      <c r="G27" s="1355"/>
      <c r="H27" s="1348" t="s">
        <v>1931</v>
      </c>
      <c r="I27" s="1348" t="s">
        <v>1932</v>
      </c>
      <c r="J27" s="1348">
        <v>1</v>
      </c>
      <c r="K27" s="1348" t="s">
        <v>57</v>
      </c>
      <c r="L27" s="1355"/>
      <c r="M27" s="1355"/>
      <c r="N27" s="1355"/>
      <c r="O27" s="1356"/>
      <c r="P27" s="1357"/>
      <c r="Q27" s="1356"/>
      <c r="R27" s="1357"/>
      <c r="S27" s="1355"/>
    </row>
    <row r="28" spans="1:19" ht="71.25" customHeight="1">
      <c r="A28" s="1108"/>
      <c r="B28" s="1349"/>
      <c r="C28" s="1349"/>
      <c r="D28" s="1349"/>
      <c r="E28" s="1106"/>
      <c r="F28" s="1106"/>
      <c r="G28" s="1349"/>
      <c r="H28" s="1349"/>
      <c r="I28" s="1349"/>
      <c r="J28" s="1349"/>
      <c r="K28" s="1349"/>
      <c r="L28" s="1349"/>
      <c r="M28" s="1349"/>
      <c r="N28" s="1349"/>
      <c r="O28" s="1351"/>
      <c r="P28" s="1353"/>
      <c r="Q28" s="1351"/>
      <c r="R28" s="1353"/>
      <c r="S28" s="1349"/>
    </row>
    <row r="29" spans="1:19" ht="71.25" customHeight="1">
      <c r="A29" s="1107">
        <v>9</v>
      </c>
      <c r="B29" s="1348">
        <v>1</v>
      </c>
      <c r="C29" s="1348">
        <v>4</v>
      </c>
      <c r="D29" s="1348">
        <v>2</v>
      </c>
      <c r="E29" s="1105" t="s">
        <v>1933</v>
      </c>
      <c r="F29" s="1105" t="s">
        <v>1934</v>
      </c>
      <c r="G29" s="1348" t="s">
        <v>1935</v>
      </c>
      <c r="H29" s="1348" t="s">
        <v>1936</v>
      </c>
      <c r="I29" s="294" t="s">
        <v>1937</v>
      </c>
      <c r="J29" s="294">
        <v>1</v>
      </c>
      <c r="K29" s="294" t="s">
        <v>57</v>
      </c>
      <c r="L29" s="1348" t="s">
        <v>1938</v>
      </c>
      <c r="M29" s="1348" t="s">
        <v>437</v>
      </c>
      <c r="N29" s="1348"/>
      <c r="O29" s="1350">
        <v>32000</v>
      </c>
      <c r="P29" s="1352"/>
      <c r="Q29" s="1350">
        <v>32000</v>
      </c>
      <c r="R29" s="1352"/>
      <c r="S29" s="1348" t="s">
        <v>2198</v>
      </c>
    </row>
    <row r="30" spans="1:19" ht="71.25" customHeight="1">
      <c r="A30" s="1108"/>
      <c r="B30" s="1349"/>
      <c r="C30" s="1349"/>
      <c r="D30" s="1349"/>
      <c r="E30" s="1106"/>
      <c r="F30" s="1106"/>
      <c r="G30" s="1349"/>
      <c r="H30" s="1349"/>
      <c r="I30" s="294" t="s">
        <v>72</v>
      </c>
      <c r="J30" s="294">
        <v>300</v>
      </c>
      <c r="K30" s="294" t="s">
        <v>45</v>
      </c>
      <c r="L30" s="1349"/>
      <c r="M30" s="1349"/>
      <c r="N30" s="1349"/>
      <c r="O30" s="1351"/>
      <c r="P30" s="1353"/>
      <c r="Q30" s="1351"/>
      <c r="R30" s="1353"/>
      <c r="S30" s="1349"/>
    </row>
    <row r="31" spans="1:19" ht="71.25" customHeight="1">
      <c r="A31" s="1107">
        <v>10</v>
      </c>
      <c r="B31" s="1348">
        <v>1</v>
      </c>
      <c r="C31" s="1348">
        <v>4</v>
      </c>
      <c r="D31" s="1348">
        <v>2</v>
      </c>
      <c r="E31" s="1105" t="s">
        <v>1939</v>
      </c>
      <c r="F31" s="1105" t="s">
        <v>1940</v>
      </c>
      <c r="G31" s="1348" t="s">
        <v>2271</v>
      </c>
      <c r="H31" s="294" t="s">
        <v>1941</v>
      </c>
      <c r="I31" s="294" t="s">
        <v>1942</v>
      </c>
      <c r="J31" s="294">
        <v>500</v>
      </c>
      <c r="K31" s="294" t="s">
        <v>57</v>
      </c>
      <c r="L31" s="1348" t="s">
        <v>1906</v>
      </c>
      <c r="M31" s="1348" t="s">
        <v>63</v>
      </c>
      <c r="N31" s="1348"/>
      <c r="O31" s="1350"/>
      <c r="P31" s="1352">
        <v>15000</v>
      </c>
      <c r="Q31" s="1350"/>
      <c r="R31" s="1352">
        <v>15000</v>
      </c>
      <c r="S31" s="1348" t="s">
        <v>2198</v>
      </c>
    </row>
    <row r="32" spans="1:19" ht="140.25" customHeight="1">
      <c r="A32" s="1108"/>
      <c r="B32" s="1349"/>
      <c r="C32" s="1349"/>
      <c r="D32" s="1349"/>
      <c r="E32" s="1106"/>
      <c r="F32" s="1106"/>
      <c r="G32" s="1349"/>
      <c r="H32" s="198" t="s">
        <v>1931</v>
      </c>
      <c r="I32" s="494" t="s">
        <v>1932</v>
      </c>
      <c r="J32" s="198">
        <v>1</v>
      </c>
      <c r="K32" s="198" t="s">
        <v>57</v>
      </c>
      <c r="L32" s="1349"/>
      <c r="M32" s="1349"/>
      <c r="N32" s="1349"/>
      <c r="O32" s="1351"/>
      <c r="P32" s="1353"/>
      <c r="Q32" s="1351"/>
      <c r="R32" s="1353"/>
      <c r="S32" s="1349"/>
    </row>
    <row r="33" spans="1:19">
      <c r="A33" s="373"/>
      <c r="B33" s="373"/>
      <c r="C33" s="373"/>
      <c r="D33" s="373"/>
      <c r="E33" s="373"/>
      <c r="F33" s="373"/>
      <c r="G33" s="373"/>
      <c r="H33" s="373"/>
      <c r="I33" s="373"/>
      <c r="J33" s="373"/>
      <c r="K33" s="373"/>
      <c r="L33" s="373"/>
      <c r="M33" s="373"/>
      <c r="N33" s="373"/>
      <c r="O33" s="374"/>
      <c r="P33" s="374"/>
      <c r="Q33" s="374"/>
      <c r="R33" s="374"/>
      <c r="S33" s="373"/>
    </row>
    <row r="34" spans="1:19">
      <c r="O34" s="666"/>
      <c r="P34" s="977" t="s">
        <v>30</v>
      </c>
      <c r="Q34" s="978"/>
      <c r="R34" s="979"/>
    </row>
    <row r="35" spans="1:19">
      <c r="O35" s="555"/>
      <c r="P35" s="667" t="s">
        <v>31</v>
      </c>
      <c r="Q35" s="667" t="s">
        <v>32</v>
      </c>
      <c r="R35" s="667"/>
    </row>
    <row r="36" spans="1:19">
      <c r="O36" s="555"/>
      <c r="P36" s="667"/>
      <c r="Q36" s="68">
        <v>2024</v>
      </c>
      <c r="R36" s="68">
        <v>2025</v>
      </c>
    </row>
    <row r="37" spans="1:19">
      <c r="O37" s="68" t="s">
        <v>101</v>
      </c>
      <c r="P37" s="355">
        <v>10</v>
      </c>
      <c r="Q37" s="356">
        <f>Q6+Q10+Q12+Q16+Q20+Q22+Q24+Q26+Q29</f>
        <v>438000</v>
      </c>
      <c r="R37" s="375">
        <v>15000</v>
      </c>
    </row>
  </sheetData>
  <mergeCells count="18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10:S11"/>
    <mergeCell ref="A6:A9"/>
    <mergeCell ref="B6:B9"/>
    <mergeCell ref="C6:C9"/>
    <mergeCell ref="D6:D9"/>
    <mergeCell ref="E6:E9"/>
    <mergeCell ref="P6:P9"/>
    <mergeCell ref="Q6:Q9"/>
    <mergeCell ref="R6:R9"/>
    <mergeCell ref="S6:S9"/>
    <mergeCell ref="H7:H8"/>
    <mergeCell ref="F6:F9"/>
    <mergeCell ref="G6:G9"/>
    <mergeCell ref="L6:L9"/>
    <mergeCell ref="M6:M9"/>
    <mergeCell ref="N6:N9"/>
    <mergeCell ref="O6:O9"/>
    <mergeCell ref="P10:P11"/>
    <mergeCell ref="Q10:Q11"/>
    <mergeCell ref="R10:R11"/>
    <mergeCell ref="G10:G11"/>
    <mergeCell ref="H10:H11"/>
    <mergeCell ref="L10:L11"/>
    <mergeCell ref="M10:M11"/>
    <mergeCell ref="N10:N11"/>
    <mergeCell ref="O10:O11"/>
    <mergeCell ref="A10:A11"/>
    <mergeCell ref="B10:B11"/>
    <mergeCell ref="C10:C11"/>
    <mergeCell ref="D10:D11"/>
    <mergeCell ref="E10:E11"/>
    <mergeCell ref="F10:F11"/>
    <mergeCell ref="O16:O19"/>
    <mergeCell ref="D16:D19"/>
    <mergeCell ref="E16:E19"/>
    <mergeCell ref="F16:F19"/>
    <mergeCell ref="G16:G19"/>
    <mergeCell ref="L16:L19"/>
    <mergeCell ref="M16:M19"/>
    <mergeCell ref="H17:H18"/>
    <mergeCell ref="N16:N19"/>
    <mergeCell ref="P16:P19"/>
    <mergeCell ref="Q16:Q19"/>
    <mergeCell ref="R16:R19"/>
    <mergeCell ref="S16:S19"/>
    <mergeCell ref="A12:A15"/>
    <mergeCell ref="B12:B15"/>
    <mergeCell ref="C12:C15"/>
    <mergeCell ref="D12:D15"/>
    <mergeCell ref="E12:E15"/>
    <mergeCell ref="O12:O15"/>
    <mergeCell ref="P12:P15"/>
    <mergeCell ref="Q12:Q15"/>
    <mergeCell ref="R12:R15"/>
    <mergeCell ref="S12:S15"/>
    <mergeCell ref="H14:H15"/>
    <mergeCell ref="F12:F15"/>
    <mergeCell ref="G12:G15"/>
    <mergeCell ref="H12:H13"/>
    <mergeCell ref="L12:L15"/>
    <mergeCell ref="M12:M15"/>
    <mergeCell ref="N12:N15"/>
    <mergeCell ref="A16:A19"/>
    <mergeCell ref="B16:B19"/>
    <mergeCell ref="C16:C19"/>
    <mergeCell ref="A20:A21"/>
    <mergeCell ref="B20:B21"/>
    <mergeCell ref="C20:C21"/>
    <mergeCell ref="D20:D21"/>
    <mergeCell ref="E20:E21"/>
    <mergeCell ref="F20:F21"/>
    <mergeCell ref="G20:G21"/>
    <mergeCell ref="H20:H21"/>
    <mergeCell ref="R20:R21"/>
    <mergeCell ref="L20:L21"/>
    <mergeCell ref="M20:M21"/>
    <mergeCell ref="N20:N21"/>
    <mergeCell ref="O20:O21"/>
    <mergeCell ref="P20:P21"/>
    <mergeCell ref="Q20:Q21"/>
    <mergeCell ref="Q22:Q23"/>
    <mergeCell ref="R22:R23"/>
    <mergeCell ref="S22:S23"/>
    <mergeCell ref="S20:S21"/>
    <mergeCell ref="N22:N23"/>
    <mergeCell ref="O22:O23"/>
    <mergeCell ref="P22:P23"/>
    <mergeCell ref="P24:P25"/>
    <mergeCell ref="Q24:Q25"/>
    <mergeCell ref="R24:R25"/>
    <mergeCell ref="S24:S25"/>
    <mergeCell ref="A22:A23"/>
    <mergeCell ref="B22:B23"/>
    <mergeCell ref="C22:C23"/>
    <mergeCell ref="D22:D23"/>
    <mergeCell ref="E22:E23"/>
    <mergeCell ref="F22:F23"/>
    <mergeCell ref="G22:G23"/>
    <mergeCell ref="A24:A25"/>
    <mergeCell ref="B24:B25"/>
    <mergeCell ref="C24:C25"/>
    <mergeCell ref="D24:D25"/>
    <mergeCell ref="E24:E25"/>
    <mergeCell ref="F24:F25"/>
    <mergeCell ref="H22:H23"/>
    <mergeCell ref="L22:L23"/>
    <mergeCell ref="M22:M23"/>
    <mergeCell ref="G24:G25"/>
    <mergeCell ref="H24:H25"/>
    <mergeCell ref="L24:L25"/>
    <mergeCell ref="M24:M25"/>
    <mergeCell ref="N24:N25"/>
    <mergeCell ref="O24:O25"/>
    <mergeCell ref="P26:P28"/>
    <mergeCell ref="Q26:Q28"/>
    <mergeCell ref="R26:R28"/>
    <mergeCell ref="H27:H28"/>
    <mergeCell ref="I27:I28"/>
    <mergeCell ref="J27:J28"/>
    <mergeCell ref="K27:K28"/>
    <mergeCell ref="G26:G28"/>
    <mergeCell ref="L26:L28"/>
    <mergeCell ref="M26:M28"/>
    <mergeCell ref="S29:S30"/>
    <mergeCell ref="M29:M30"/>
    <mergeCell ref="N29:N30"/>
    <mergeCell ref="O29:O30"/>
    <mergeCell ref="P29:P30"/>
    <mergeCell ref="Q29:Q30"/>
    <mergeCell ref="R29:R30"/>
    <mergeCell ref="A26:A28"/>
    <mergeCell ref="B26:B28"/>
    <mergeCell ref="C26:C28"/>
    <mergeCell ref="D26:D28"/>
    <mergeCell ref="E26:E28"/>
    <mergeCell ref="S26:S28"/>
    <mergeCell ref="F26:F28"/>
    <mergeCell ref="N26:N28"/>
    <mergeCell ref="O26:O28"/>
    <mergeCell ref="A29:A30"/>
    <mergeCell ref="B29:B30"/>
    <mergeCell ref="C29:C30"/>
    <mergeCell ref="D29:D30"/>
    <mergeCell ref="E29:E30"/>
    <mergeCell ref="F29:F30"/>
    <mergeCell ref="G29:G30"/>
    <mergeCell ref="H29:H30"/>
    <mergeCell ref="L29:L30"/>
    <mergeCell ref="A31:A32"/>
    <mergeCell ref="B31:B32"/>
    <mergeCell ref="C31:C32"/>
    <mergeCell ref="D31:D32"/>
    <mergeCell ref="E31:E32"/>
    <mergeCell ref="F31:F32"/>
    <mergeCell ref="G31:G32"/>
    <mergeCell ref="L31:L32"/>
    <mergeCell ref="S31:S32"/>
    <mergeCell ref="O34:O36"/>
    <mergeCell ref="P34:R34"/>
    <mergeCell ref="P35:P36"/>
    <mergeCell ref="Q35:R35"/>
    <mergeCell ref="M31:M32"/>
    <mergeCell ref="N31:N32"/>
    <mergeCell ref="O31:O32"/>
    <mergeCell ref="P31:P32"/>
    <mergeCell ref="Q31:Q32"/>
    <mergeCell ref="R31:R3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93E69-9AE8-48AF-8749-A62FDAF692CA}">
  <dimension ref="A1:U21"/>
  <sheetViews>
    <sheetView zoomScale="75" zoomScaleNormal="75" workbookViewId="0">
      <selection activeCell="I6" sqref="A5:I7"/>
    </sheetView>
  </sheetViews>
  <sheetFormatPr defaultRowHeight="42.75" customHeight="1"/>
  <cols>
    <col min="5" max="5" width="24.85546875" customWidth="1"/>
    <col min="6" max="6" width="35.5703125" customWidth="1"/>
    <col min="7" max="7" width="102.7109375" customWidth="1"/>
    <col min="8" max="8" width="16.42578125" customWidth="1"/>
    <col min="9" max="9" width="12.5703125" customWidth="1"/>
    <col min="12" max="12" width="17.28515625" customWidth="1"/>
    <col min="13" max="13" width="12.5703125" customWidth="1"/>
    <col min="15" max="15" width="15" customWidth="1"/>
    <col min="16" max="16" width="15.42578125" customWidth="1"/>
    <col min="17" max="17" width="23.140625" customWidth="1"/>
    <col min="18" max="18" width="14.42578125" customWidth="1"/>
    <col min="19" max="19" width="25.42578125" customWidth="1"/>
    <col min="20" max="20" width="11.42578125" bestFit="1" customWidth="1"/>
  </cols>
  <sheetData>
    <row r="1" spans="1:21" ht="42.75" customHeight="1">
      <c r="A1" s="1385" t="s">
        <v>2204</v>
      </c>
      <c r="B1" s="1385"/>
      <c r="C1" s="1385"/>
      <c r="D1" s="1385"/>
      <c r="E1" s="1385"/>
      <c r="F1" s="1385"/>
      <c r="G1" s="1385"/>
      <c r="H1" s="1385"/>
      <c r="I1" s="1385"/>
      <c r="J1" s="1385"/>
      <c r="K1" s="1385"/>
      <c r="L1" s="1385"/>
      <c r="M1" s="1385"/>
      <c r="N1" s="1385"/>
      <c r="O1" s="1385"/>
      <c r="P1" s="1385"/>
      <c r="Q1" s="1385"/>
      <c r="R1" s="1385"/>
      <c r="S1" s="1385"/>
    </row>
    <row r="2" spans="1:21" ht="42.75" customHeight="1">
      <c r="A2" s="376"/>
      <c r="B2" s="376"/>
      <c r="C2" s="376"/>
      <c r="D2" s="376"/>
      <c r="E2" s="376"/>
      <c r="F2" s="376"/>
      <c r="G2" s="376"/>
      <c r="H2" s="376"/>
      <c r="I2" s="377"/>
      <c r="J2" s="377"/>
      <c r="K2" s="377"/>
      <c r="L2" s="376"/>
      <c r="M2" s="377"/>
      <c r="N2" s="377"/>
      <c r="O2" s="377"/>
      <c r="P2" s="377"/>
      <c r="Q2" s="377"/>
      <c r="R2" s="377"/>
      <c r="S2" s="376"/>
    </row>
    <row r="3" spans="1:21" ht="42.75" customHeight="1">
      <c r="A3" s="594" t="s">
        <v>0</v>
      </c>
      <c r="B3" s="600" t="s">
        <v>1</v>
      </c>
      <c r="C3" s="600" t="s">
        <v>2</v>
      </c>
      <c r="D3" s="600" t="s">
        <v>3</v>
      </c>
      <c r="E3" s="598" t="s">
        <v>4</v>
      </c>
      <c r="F3" s="598" t="s">
        <v>33</v>
      </c>
      <c r="G3" s="594" t="s">
        <v>34</v>
      </c>
      <c r="H3" s="600" t="s">
        <v>5</v>
      </c>
      <c r="I3" s="602" t="s">
        <v>6</v>
      </c>
      <c r="J3" s="602"/>
      <c r="K3" s="602"/>
      <c r="L3" s="594" t="s">
        <v>7</v>
      </c>
      <c r="M3" s="603" t="s">
        <v>8</v>
      </c>
      <c r="N3" s="604"/>
      <c r="O3" s="605" t="s">
        <v>9</v>
      </c>
      <c r="P3" s="605"/>
      <c r="Q3" s="605" t="s">
        <v>10</v>
      </c>
      <c r="R3" s="605"/>
      <c r="S3" s="594" t="s">
        <v>11</v>
      </c>
    </row>
    <row r="4" spans="1:21" ht="42.75" customHeight="1">
      <c r="A4" s="595"/>
      <c r="B4" s="601"/>
      <c r="C4" s="601"/>
      <c r="D4" s="601"/>
      <c r="E4" s="599"/>
      <c r="F4" s="599"/>
      <c r="G4" s="595"/>
      <c r="H4" s="601"/>
      <c r="I4" s="10" t="s">
        <v>37</v>
      </c>
      <c r="J4" s="10" t="s">
        <v>35</v>
      </c>
      <c r="K4" s="10" t="s">
        <v>70</v>
      </c>
      <c r="L4" s="595"/>
      <c r="M4" s="12">
        <v>2024</v>
      </c>
      <c r="N4" s="12">
        <v>2025</v>
      </c>
      <c r="O4" s="4">
        <f>M4</f>
        <v>2024</v>
      </c>
      <c r="P4" s="4">
        <f>N4</f>
        <v>2025</v>
      </c>
      <c r="Q4" s="4">
        <f>O4</f>
        <v>2024</v>
      </c>
      <c r="R4" s="4">
        <f>P4</f>
        <v>2025</v>
      </c>
      <c r="S4" s="595"/>
    </row>
    <row r="5" spans="1:21" ht="42.75" customHeight="1" thickBot="1">
      <c r="A5" s="378" t="s">
        <v>12</v>
      </c>
      <c r="B5" s="379" t="s">
        <v>13</v>
      </c>
      <c r="C5" s="379" t="s">
        <v>14</v>
      </c>
      <c r="D5" s="379" t="s">
        <v>15</v>
      </c>
      <c r="E5" s="380" t="s">
        <v>16</v>
      </c>
      <c r="F5" s="380" t="s">
        <v>17</v>
      </c>
      <c r="G5" s="378" t="s">
        <v>18</v>
      </c>
      <c r="H5" s="378" t="s">
        <v>19</v>
      </c>
      <c r="I5" s="379" t="s">
        <v>20</v>
      </c>
      <c r="J5" s="379" t="s">
        <v>21</v>
      </c>
      <c r="K5" s="379" t="s">
        <v>22</v>
      </c>
      <c r="L5" s="378" t="s">
        <v>23</v>
      </c>
      <c r="M5" s="278" t="s">
        <v>24</v>
      </c>
      <c r="N5" s="278" t="s">
        <v>25</v>
      </c>
      <c r="O5" s="381" t="s">
        <v>26</v>
      </c>
      <c r="P5" s="381" t="s">
        <v>27</v>
      </c>
      <c r="Q5" s="381" t="s">
        <v>36</v>
      </c>
      <c r="R5" s="381" t="s">
        <v>28</v>
      </c>
      <c r="S5" s="378" t="s">
        <v>29</v>
      </c>
    </row>
    <row r="6" spans="1:21" ht="174.75" customHeight="1">
      <c r="A6" s="1379">
        <v>1</v>
      </c>
      <c r="B6" s="1381">
        <v>1</v>
      </c>
      <c r="C6" s="1381">
        <v>4</v>
      </c>
      <c r="D6" s="1382">
        <v>2</v>
      </c>
      <c r="E6" s="1383" t="s">
        <v>1943</v>
      </c>
      <c r="F6" s="1377" t="s">
        <v>1944</v>
      </c>
      <c r="G6" s="1377" t="s">
        <v>2199</v>
      </c>
      <c r="H6" s="496" t="s">
        <v>1764</v>
      </c>
      <c r="I6" s="497" t="s">
        <v>1945</v>
      </c>
      <c r="J6" s="498">
        <v>200</v>
      </c>
      <c r="K6" s="496" t="s">
        <v>719</v>
      </c>
      <c r="L6" s="675" t="s">
        <v>1946</v>
      </c>
      <c r="M6" s="1377" t="s">
        <v>165</v>
      </c>
      <c r="N6" s="1375"/>
      <c r="O6" s="1375">
        <v>198000</v>
      </c>
      <c r="P6" s="1375"/>
      <c r="Q6" s="1375">
        <f>O6</f>
        <v>198000</v>
      </c>
      <c r="R6" s="1375"/>
      <c r="S6" s="1377" t="s">
        <v>1947</v>
      </c>
    </row>
    <row r="7" spans="1:21" ht="174.75" customHeight="1" thickBot="1">
      <c r="A7" s="1380"/>
      <c r="B7" s="689"/>
      <c r="C7" s="689"/>
      <c r="D7" s="685"/>
      <c r="E7" s="1384"/>
      <c r="F7" s="1378"/>
      <c r="G7" s="1378"/>
      <c r="H7" s="497" t="s">
        <v>1948</v>
      </c>
      <c r="I7" s="497" t="s">
        <v>1945</v>
      </c>
      <c r="J7" s="498">
        <v>25</v>
      </c>
      <c r="K7" s="496" t="s">
        <v>719</v>
      </c>
      <c r="L7" s="675"/>
      <c r="M7" s="1378"/>
      <c r="N7" s="1376"/>
      <c r="O7" s="1376"/>
      <c r="P7" s="1376"/>
      <c r="Q7" s="1376"/>
      <c r="R7" s="1376"/>
      <c r="S7" s="1378"/>
      <c r="U7" s="34"/>
    </row>
    <row r="8" spans="1:21" ht="174.75" customHeight="1">
      <c r="A8" s="1379">
        <v>2</v>
      </c>
      <c r="B8" s="1381">
        <v>1</v>
      </c>
      <c r="C8" s="1381">
        <v>4</v>
      </c>
      <c r="D8" s="1382">
        <v>2</v>
      </c>
      <c r="E8" s="1383" t="s">
        <v>1949</v>
      </c>
      <c r="F8" s="1377" t="s">
        <v>1950</v>
      </c>
      <c r="G8" s="1377" t="s">
        <v>2200</v>
      </c>
      <c r="H8" s="499" t="s">
        <v>1951</v>
      </c>
      <c r="I8" s="495" t="s">
        <v>1952</v>
      </c>
      <c r="J8" s="498">
        <v>2</v>
      </c>
      <c r="K8" s="496" t="s">
        <v>39</v>
      </c>
      <c r="L8" s="675" t="s">
        <v>1946</v>
      </c>
      <c r="M8" s="1377" t="s">
        <v>165</v>
      </c>
      <c r="N8" s="1375"/>
      <c r="O8" s="1375">
        <v>140000</v>
      </c>
      <c r="P8" s="1375"/>
      <c r="Q8" s="1375">
        <f>O8</f>
        <v>140000</v>
      </c>
      <c r="R8" s="1375"/>
      <c r="S8" s="1377" t="s">
        <v>1947</v>
      </c>
    </row>
    <row r="9" spans="1:21" ht="174.75" customHeight="1" thickBot="1">
      <c r="A9" s="1380"/>
      <c r="B9" s="689"/>
      <c r="C9" s="689"/>
      <c r="D9" s="685"/>
      <c r="E9" s="1384"/>
      <c r="F9" s="1378"/>
      <c r="G9" s="1378"/>
      <c r="H9" s="497" t="s">
        <v>1948</v>
      </c>
      <c r="I9" s="497" t="s">
        <v>1945</v>
      </c>
      <c r="J9" s="498">
        <v>30</v>
      </c>
      <c r="K9" s="496" t="s">
        <v>719</v>
      </c>
      <c r="L9" s="675"/>
      <c r="M9" s="1378"/>
      <c r="N9" s="1376"/>
      <c r="O9" s="1376"/>
      <c r="P9" s="1376"/>
      <c r="Q9" s="1376"/>
      <c r="R9" s="1376"/>
      <c r="S9" s="1378"/>
      <c r="U9" s="34"/>
    </row>
    <row r="10" spans="1:21" ht="174.75" customHeight="1">
      <c r="A10" s="1379">
        <v>3</v>
      </c>
      <c r="B10" s="1381">
        <v>1</v>
      </c>
      <c r="C10" s="1381">
        <v>4</v>
      </c>
      <c r="D10" s="1382">
        <v>2</v>
      </c>
      <c r="E10" s="1383" t="s">
        <v>1953</v>
      </c>
      <c r="F10" s="1377" t="s">
        <v>1954</v>
      </c>
      <c r="G10" s="1377" t="s">
        <v>2201</v>
      </c>
      <c r="H10" s="499" t="s">
        <v>1951</v>
      </c>
      <c r="I10" s="495" t="s">
        <v>1952</v>
      </c>
      <c r="J10" s="498">
        <v>2</v>
      </c>
      <c r="K10" s="496" t="s">
        <v>39</v>
      </c>
      <c r="L10" s="675" t="s">
        <v>1946</v>
      </c>
      <c r="M10" s="1377" t="s">
        <v>165</v>
      </c>
      <c r="N10" s="1375"/>
      <c r="O10" s="1375">
        <v>190000</v>
      </c>
      <c r="P10" s="1375"/>
      <c r="Q10" s="1375">
        <f>O10</f>
        <v>190000</v>
      </c>
      <c r="R10" s="1375"/>
      <c r="S10" s="1377" t="s">
        <v>1947</v>
      </c>
    </row>
    <row r="11" spans="1:21" ht="174.75" customHeight="1" thickBot="1">
      <c r="A11" s="1380"/>
      <c r="B11" s="689"/>
      <c r="C11" s="689"/>
      <c r="D11" s="685"/>
      <c r="E11" s="1384"/>
      <c r="F11" s="1378"/>
      <c r="G11" s="1378"/>
      <c r="H11" s="497" t="s">
        <v>1948</v>
      </c>
      <c r="I11" s="497" t="s">
        <v>1945</v>
      </c>
      <c r="J11" s="498">
        <v>30</v>
      </c>
      <c r="K11" s="496" t="s">
        <v>719</v>
      </c>
      <c r="L11" s="675"/>
      <c r="M11" s="1378"/>
      <c r="N11" s="1376"/>
      <c r="O11" s="1376"/>
      <c r="P11" s="1376"/>
      <c r="Q11" s="1376"/>
      <c r="R11" s="1376"/>
      <c r="S11" s="1378"/>
      <c r="U11" s="382"/>
    </row>
    <row r="12" spans="1:21" ht="174.75" customHeight="1">
      <c r="A12" s="1379">
        <v>4</v>
      </c>
      <c r="B12" s="1381">
        <v>1</v>
      </c>
      <c r="C12" s="1381">
        <v>4</v>
      </c>
      <c r="D12" s="1382">
        <v>5</v>
      </c>
      <c r="E12" s="1383" t="s">
        <v>1955</v>
      </c>
      <c r="F12" s="1377" t="s">
        <v>1956</v>
      </c>
      <c r="G12" s="1377" t="s">
        <v>2202</v>
      </c>
      <c r="H12" s="281" t="s">
        <v>1957</v>
      </c>
      <c r="I12" s="281" t="s">
        <v>1958</v>
      </c>
      <c r="J12" s="18" t="s">
        <v>39</v>
      </c>
      <c r="K12" s="18">
        <v>1</v>
      </c>
      <c r="L12" s="675" t="s">
        <v>1946</v>
      </c>
      <c r="M12" s="1377" t="s">
        <v>165</v>
      </c>
      <c r="N12" s="1375"/>
      <c r="O12" s="1375">
        <v>100000</v>
      </c>
      <c r="P12" s="1375"/>
      <c r="Q12" s="1375">
        <f>O12</f>
        <v>100000</v>
      </c>
      <c r="R12" s="1375"/>
      <c r="S12" s="1377" t="s">
        <v>1947</v>
      </c>
    </row>
    <row r="13" spans="1:21" ht="312.75" customHeight="1">
      <c r="A13" s="1380"/>
      <c r="B13" s="689"/>
      <c r="C13" s="689"/>
      <c r="D13" s="685"/>
      <c r="E13" s="1384"/>
      <c r="F13" s="1378"/>
      <c r="G13" s="1378"/>
      <c r="H13" s="497" t="s">
        <v>1948</v>
      </c>
      <c r="I13" s="497" t="s">
        <v>1945</v>
      </c>
      <c r="J13" s="498">
        <v>30</v>
      </c>
      <c r="K13" s="496" t="s">
        <v>719</v>
      </c>
      <c r="L13" s="675"/>
      <c r="M13" s="1378"/>
      <c r="N13" s="1376"/>
      <c r="O13" s="1376"/>
      <c r="P13" s="1376"/>
      <c r="Q13" s="1376"/>
      <c r="R13" s="1376"/>
      <c r="S13" s="1378"/>
      <c r="U13" s="34"/>
    </row>
    <row r="14" spans="1:21" ht="174.75" customHeight="1">
      <c r="A14" s="983">
        <v>5</v>
      </c>
      <c r="B14" s="983">
        <v>1</v>
      </c>
      <c r="C14" s="983">
        <v>4</v>
      </c>
      <c r="D14" s="675">
        <v>2</v>
      </c>
      <c r="E14" s="1369" t="s">
        <v>1959</v>
      </c>
      <c r="F14" s="1368" t="s">
        <v>1960</v>
      </c>
      <c r="G14" s="1368" t="s">
        <v>2203</v>
      </c>
      <c r="H14" s="499" t="s">
        <v>1951</v>
      </c>
      <c r="I14" s="495" t="s">
        <v>1952</v>
      </c>
      <c r="J14" s="498">
        <v>2</v>
      </c>
      <c r="K14" s="496" t="s">
        <v>39</v>
      </c>
      <c r="L14" s="675" t="s">
        <v>1961</v>
      </c>
      <c r="M14" s="1368" t="s">
        <v>165</v>
      </c>
      <c r="N14" s="1374"/>
      <c r="O14" s="1374">
        <v>185000</v>
      </c>
      <c r="P14" s="1374"/>
      <c r="Q14" s="1374">
        <f>O14</f>
        <v>185000</v>
      </c>
      <c r="R14" s="1374"/>
      <c r="S14" s="1368" t="s">
        <v>1947</v>
      </c>
      <c r="T14" s="383"/>
    </row>
    <row r="15" spans="1:21" ht="174.75" customHeight="1">
      <c r="A15" s="983"/>
      <c r="B15" s="983"/>
      <c r="C15" s="983"/>
      <c r="D15" s="675"/>
      <c r="E15" s="1369"/>
      <c r="F15" s="1368"/>
      <c r="G15" s="1368"/>
      <c r="H15" s="497" t="s">
        <v>1948</v>
      </c>
      <c r="I15" s="497" t="s">
        <v>1945</v>
      </c>
      <c r="J15" s="498">
        <v>30</v>
      </c>
      <c r="K15" s="496" t="s">
        <v>719</v>
      </c>
      <c r="L15" s="675"/>
      <c r="M15" s="1368"/>
      <c r="N15" s="1374"/>
      <c r="O15" s="1374"/>
      <c r="P15" s="1374"/>
      <c r="Q15" s="1374"/>
      <c r="R15" s="1374"/>
      <c r="S15" s="1368"/>
      <c r="T15" s="383"/>
    </row>
    <row r="16" spans="1:21" ht="24.95" customHeight="1" thickBot="1"/>
    <row r="17" spans="15:20" ht="24.95" customHeight="1">
      <c r="O17" s="1370"/>
      <c r="P17" s="1372" t="s">
        <v>31</v>
      </c>
      <c r="Q17" s="1372" t="s">
        <v>32</v>
      </c>
      <c r="R17" s="1373"/>
    </row>
    <row r="18" spans="15:20" ht="24.95" customHeight="1">
      <c r="O18" s="1371"/>
      <c r="P18" s="667"/>
      <c r="Q18" s="68">
        <v>2024</v>
      </c>
      <c r="R18" s="384">
        <v>2025</v>
      </c>
      <c r="T18" s="2"/>
    </row>
    <row r="19" spans="15:20" ht="24.95" customHeight="1" thickBot="1">
      <c r="O19" s="385" t="s">
        <v>707</v>
      </c>
      <c r="P19" s="386">
        <v>5</v>
      </c>
      <c r="Q19" s="387">
        <f>Q6+Q8+Q10+Q12+O14</f>
        <v>813000</v>
      </c>
      <c r="R19" s="388">
        <v>0</v>
      </c>
    </row>
    <row r="20" spans="15:20" ht="42.75" customHeight="1">
      <c r="O20" s="1"/>
      <c r="P20" s="1"/>
      <c r="Q20" s="353"/>
      <c r="R20" s="353"/>
    </row>
    <row r="21" spans="15:20" ht="42.75" customHeight="1">
      <c r="T21" s="2"/>
    </row>
  </sheetData>
  <mergeCells count="93">
    <mergeCell ref="A1:S1"/>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P6:P7"/>
    <mergeCell ref="Q6:Q7"/>
    <mergeCell ref="R6:R7"/>
    <mergeCell ref="S6:S7"/>
    <mergeCell ref="F6:F7"/>
    <mergeCell ref="G6:G7"/>
    <mergeCell ref="L6:L7"/>
    <mergeCell ref="M6:M7"/>
    <mergeCell ref="N6:N7"/>
    <mergeCell ref="O6:O7"/>
    <mergeCell ref="A8:A9"/>
    <mergeCell ref="B8:B9"/>
    <mergeCell ref="C8:C9"/>
    <mergeCell ref="D8:D9"/>
    <mergeCell ref="E8:E9"/>
    <mergeCell ref="P8:P9"/>
    <mergeCell ref="Q8:Q9"/>
    <mergeCell ref="R8:R9"/>
    <mergeCell ref="S8:S9"/>
    <mergeCell ref="F8:F9"/>
    <mergeCell ref="G8:G9"/>
    <mergeCell ref="L8:L9"/>
    <mergeCell ref="M8:M9"/>
    <mergeCell ref="N8:N9"/>
    <mergeCell ref="O8:O9"/>
    <mergeCell ref="A10:A11"/>
    <mergeCell ref="B10:B11"/>
    <mergeCell ref="C10:C11"/>
    <mergeCell ref="D10:D11"/>
    <mergeCell ref="E10:E11"/>
    <mergeCell ref="P10:P11"/>
    <mergeCell ref="Q10:Q11"/>
    <mergeCell ref="R10:R11"/>
    <mergeCell ref="S10:S11"/>
    <mergeCell ref="F10:F11"/>
    <mergeCell ref="G10:G11"/>
    <mergeCell ref="L10:L11"/>
    <mergeCell ref="M10:M11"/>
    <mergeCell ref="N10:N11"/>
    <mergeCell ref="O10:O11"/>
    <mergeCell ref="A12:A13"/>
    <mergeCell ref="B12:B13"/>
    <mergeCell ref="C12:C13"/>
    <mergeCell ref="D12:D13"/>
    <mergeCell ref="E12:E13"/>
    <mergeCell ref="P12:P13"/>
    <mergeCell ref="Q12:Q13"/>
    <mergeCell ref="R12:R13"/>
    <mergeCell ref="S12:S13"/>
    <mergeCell ref="F12:F13"/>
    <mergeCell ref="G12:G13"/>
    <mergeCell ref="L12:L13"/>
    <mergeCell ref="M12:M13"/>
    <mergeCell ref="N12:N13"/>
    <mergeCell ref="O12:O13"/>
    <mergeCell ref="O17:O18"/>
    <mergeCell ref="P17:P18"/>
    <mergeCell ref="Q17:R17"/>
    <mergeCell ref="F14:F15"/>
    <mergeCell ref="G14:G15"/>
    <mergeCell ref="L14:L15"/>
    <mergeCell ref="M14:M15"/>
    <mergeCell ref="N14:N15"/>
    <mergeCell ref="O14:O15"/>
    <mergeCell ref="P14:P15"/>
    <mergeCell ref="Q14:Q15"/>
    <mergeCell ref="R14:R15"/>
    <mergeCell ref="S14:S15"/>
    <mergeCell ref="A14:A15"/>
    <mergeCell ref="B14:B15"/>
    <mergeCell ref="C14:C15"/>
    <mergeCell ref="D14:D15"/>
    <mergeCell ref="E14:E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E387-0538-4573-96D0-FD0A0E188380}">
  <dimension ref="A1:S38"/>
  <sheetViews>
    <sheetView topLeftCell="G3" zoomScale="115" zoomScaleNormal="115" workbookViewId="0">
      <selection activeCell="Q31" sqref="Q7:Q33"/>
    </sheetView>
  </sheetViews>
  <sheetFormatPr defaultColWidth="9.140625" defaultRowHeight="12.75"/>
  <cols>
    <col min="1" max="1" width="3.140625" style="104" bestFit="1" customWidth="1"/>
    <col min="2" max="2" width="2.85546875" style="105" customWidth="1"/>
    <col min="3" max="3" width="3.28515625" style="105" bestFit="1" customWidth="1"/>
    <col min="4" max="4" width="3" style="105" customWidth="1"/>
    <col min="5" max="5" width="16.5703125" style="104" customWidth="1"/>
    <col min="6" max="6" width="54.42578125" style="105" customWidth="1"/>
    <col min="7" max="7" width="33.5703125" style="105" customWidth="1"/>
    <col min="8" max="8" width="10.42578125" style="106" bestFit="1" customWidth="1"/>
    <col min="9" max="9" width="10.7109375" style="105" customWidth="1"/>
    <col min="10" max="10" width="10.5703125" style="105" customWidth="1"/>
    <col min="11" max="11" width="6.42578125" style="105" customWidth="1"/>
    <col min="12" max="12" width="23.5703125" style="105" customWidth="1"/>
    <col min="13" max="13" width="4.7109375" style="105" customWidth="1"/>
    <col min="14" max="14" width="5" style="105" bestFit="1" customWidth="1"/>
    <col min="15" max="15" width="11.140625" style="105" customWidth="1"/>
    <col min="16" max="16" width="8.28515625" style="105" customWidth="1"/>
    <col min="17" max="17" width="11.140625" style="105" customWidth="1"/>
    <col min="18" max="18" width="6.85546875" style="105" customWidth="1"/>
    <col min="19" max="19" width="13.42578125" style="105" customWidth="1"/>
    <col min="20" max="16384" width="9.140625" style="105"/>
  </cols>
  <sheetData>
    <row r="1" spans="1:19" ht="33.75" customHeight="1">
      <c r="O1" s="591"/>
      <c r="P1" s="591"/>
      <c r="Q1" s="591"/>
      <c r="R1" s="591"/>
      <c r="S1" s="591"/>
    </row>
    <row r="2" spans="1:19" ht="18.75">
      <c r="A2" s="592" t="s">
        <v>1291</v>
      </c>
      <c r="B2" s="592"/>
      <c r="C2" s="592"/>
      <c r="D2" s="592"/>
      <c r="E2" s="592"/>
      <c r="F2" s="592"/>
      <c r="G2" s="592"/>
      <c r="H2" s="592"/>
      <c r="I2" s="592"/>
      <c r="J2" s="592"/>
      <c r="K2" s="592"/>
      <c r="L2" s="592"/>
      <c r="M2" s="592"/>
      <c r="N2" s="592"/>
      <c r="O2" s="592"/>
      <c r="P2" s="592"/>
      <c r="Q2" s="592"/>
      <c r="R2" s="107"/>
    </row>
    <row r="3" spans="1:19">
      <c r="A3" s="108"/>
      <c r="E3" s="109"/>
      <c r="F3" s="110"/>
      <c r="L3" s="593"/>
      <c r="M3" s="593"/>
      <c r="N3" s="593"/>
      <c r="O3" s="593"/>
      <c r="P3" s="593"/>
      <c r="Q3" s="593"/>
      <c r="R3" s="593"/>
      <c r="S3" s="593"/>
    </row>
    <row r="4" spans="1:19" ht="77.25" customHeight="1">
      <c r="A4" s="594" t="s">
        <v>0</v>
      </c>
      <c r="B4" s="596" t="s">
        <v>1</v>
      </c>
      <c r="C4" s="596" t="s">
        <v>2</v>
      </c>
      <c r="D4" s="596" t="s">
        <v>3</v>
      </c>
      <c r="E4" s="598" t="s">
        <v>4</v>
      </c>
      <c r="F4" s="598" t="s">
        <v>33</v>
      </c>
      <c r="G4" s="594" t="s">
        <v>34</v>
      </c>
      <c r="H4" s="600" t="s">
        <v>5</v>
      </c>
      <c r="I4" s="602" t="s">
        <v>6</v>
      </c>
      <c r="J4" s="602"/>
      <c r="K4" s="602"/>
      <c r="L4" s="594" t="s">
        <v>7</v>
      </c>
      <c r="M4" s="603" t="s">
        <v>351</v>
      </c>
      <c r="N4" s="604"/>
      <c r="O4" s="605" t="s">
        <v>9</v>
      </c>
      <c r="P4" s="605"/>
      <c r="Q4" s="605" t="s">
        <v>10</v>
      </c>
      <c r="R4" s="605"/>
      <c r="S4" s="594" t="s">
        <v>11</v>
      </c>
    </row>
    <row r="5" spans="1:19" ht="24.75" customHeight="1">
      <c r="A5" s="595"/>
      <c r="B5" s="597"/>
      <c r="C5" s="597"/>
      <c r="D5" s="597"/>
      <c r="E5" s="599"/>
      <c r="F5" s="599"/>
      <c r="G5" s="595"/>
      <c r="H5" s="601"/>
      <c r="I5" s="10" t="s">
        <v>37</v>
      </c>
      <c r="J5" s="10" t="s">
        <v>35</v>
      </c>
      <c r="K5" s="10" t="s">
        <v>70</v>
      </c>
      <c r="L5" s="595"/>
      <c r="M5" s="12">
        <v>2024</v>
      </c>
      <c r="N5" s="12">
        <v>2025</v>
      </c>
      <c r="O5" s="4">
        <v>2024</v>
      </c>
      <c r="P5" s="4">
        <v>2025</v>
      </c>
      <c r="Q5" s="4">
        <v>2024</v>
      </c>
      <c r="R5" s="4">
        <v>2025</v>
      </c>
      <c r="S5" s="595"/>
    </row>
    <row r="6" spans="1:19">
      <c r="A6" s="9" t="s">
        <v>12</v>
      </c>
      <c r="B6" s="10" t="s">
        <v>13</v>
      </c>
      <c r="C6" s="10" t="s">
        <v>14</v>
      </c>
      <c r="D6" s="10" t="s">
        <v>15</v>
      </c>
      <c r="E6" s="11" t="s">
        <v>16</v>
      </c>
      <c r="F6" s="11" t="s">
        <v>17</v>
      </c>
      <c r="G6" s="9" t="s">
        <v>18</v>
      </c>
      <c r="H6" s="10" t="s">
        <v>19</v>
      </c>
      <c r="I6" s="10" t="s">
        <v>20</v>
      </c>
      <c r="J6" s="10" t="s">
        <v>21</v>
      </c>
      <c r="K6" s="10" t="s">
        <v>22</v>
      </c>
      <c r="L6" s="9" t="s">
        <v>23</v>
      </c>
      <c r="M6" s="12" t="s">
        <v>24</v>
      </c>
      <c r="N6" s="12" t="s">
        <v>25</v>
      </c>
      <c r="O6" s="8" t="s">
        <v>26</v>
      </c>
      <c r="P6" s="8" t="s">
        <v>27</v>
      </c>
      <c r="Q6" s="8" t="s">
        <v>36</v>
      </c>
      <c r="R6" s="8" t="s">
        <v>28</v>
      </c>
      <c r="S6" s="9" t="s">
        <v>29</v>
      </c>
    </row>
    <row r="7" spans="1:19" s="114" customFormat="1" ht="58.5" customHeight="1">
      <c r="A7" s="609">
        <v>1</v>
      </c>
      <c r="B7" s="611">
        <v>6</v>
      </c>
      <c r="C7" s="613">
        <v>1</v>
      </c>
      <c r="D7" s="606">
        <v>3</v>
      </c>
      <c r="E7" s="606" t="s">
        <v>352</v>
      </c>
      <c r="F7" s="608" t="s">
        <v>353</v>
      </c>
      <c r="G7" s="608" t="s">
        <v>354</v>
      </c>
      <c r="H7" s="606" t="s">
        <v>43</v>
      </c>
      <c r="I7" s="113" t="s">
        <v>44</v>
      </c>
      <c r="J7" s="13">
        <v>1</v>
      </c>
      <c r="K7" s="13" t="s">
        <v>39</v>
      </c>
      <c r="L7" s="614" t="s">
        <v>355</v>
      </c>
      <c r="M7" s="613" t="s">
        <v>41</v>
      </c>
      <c r="N7" s="616"/>
      <c r="O7" s="617">
        <v>100000</v>
      </c>
      <c r="P7" s="617"/>
      <c r="Q7" s="617">
        <v>100000</v>
      </c>
      <c r="R7" s="617"/>
      <c r="S7" s="615" t="s">
        <v>356</v>
      </c>
    </row>
    <row r="8" spans="1:19" s="114" customFormat="1" ht="71.25" customHeight="1">
      <c r="A8" s="610"/>
      <c r="B8" s="612"/>
      <c r="C8" s="607"/>
      <c r="D8" s="607"/>
      <c r="E8" s="607"/>
      <c r="F8" s="607"/>
      <c r="G8" s="607"/>
      <c r="H8" s="607"/>
      <c r="I8" s="115" t="s">
        <v>162</v>
      </c>
      <c r="J8" s="13" t="s">
        <v>357</v>
      </c>
      <c r="K8" s="13" t="s">
        <v>39</v>
      </c>
      <c r="L8" s="607"/>
      <c r="M8" s="607"/>
      <c r="N8" s="607"/>
      <c r="O8" s="607"/>
      <c r="P8" s="607"/>
      <c r="Q8" s="607"/>
      <c r="R8" s="607"/>
      <c r="S8" s="607"/>
    </row>
    <row r="9" spans="1:19" s="114" customFormat="1" ht="63.75" customHeight="1">
      <c r="A9" s="622">
        <v>2</v>
      </c>
      <c r="B9" s="611">
        <v>6</v>
      </c>
      <c r="C9" s="613">
        <v>5</v>
      </c>
      <c r="D9" s="606">
        <v>4</v>
      </c>
      <c r="E9" s="606" t="s">
        <v>1017</v>
      </c>
      <c r="F9" s="608" t="s">
        <v>358</v>
      </c>
      <c r="G9" s="608" t="s">
        <v>359</v>
      </c>
      <c r="H9" s="606" t="s">
        <v>360</v>
      </c>
      <c r="I9" s="113" t="s">
        <v>361</v>
      </c>
      <c r="J9" s="13">
        <v>1</v>
      </c>
      <c r="K9" s="13" t="s">
        <v>39</v>
      </c>
      <c r="L9" s="614" t="s">
        <v>177</v>
      </c>
      <c r="M9" s="613" t="s">
        <v>41</v>
      </c>
      <c r="N9" s="616"/>
      <c r="O9" s="617">
        <v>60000</v>
      </c>
      <c r="P9" s="617"/>
      <c r="Q9" s="617">
        <v>60000</v>
      </c>
      <c r="R9" s="617"/>
      <c r="S9" s="615" t="s">
        <v>356</v>
      </c>
    </row>
    <row r="10" spans="1:19" s="114" customFormat="1" ht="37.5" customHeight="1">
      <c r="A10" s="612"/>
      <c r="B10" s="612"/>
      <c r="C10" s="607"/>
      <c r="D10" s="607"/>
      <c r="E10" s="607"/>
      <c r="F10" s="607"/>
      <c r="G10" s="607"/>
      <c r="H10" s="607"/>
      <c r="I10" s="115" t="s">
        <v>72</v>
      </c>
      <c r="J10" s="13">
        <v>40</v>
      </c>
      <c r="K10" s="13" t="s">
        <v>45</v>
      </c>
      <c r="L10" s="607"/>
      <c r="M10" s="607"/>
      <c r="N10" s="607"/>
      <c r="O10" s="607"/>
      <c r="P10" s="607"/>
      <c r="Q10" s="607"/>
      <c r="R10" s="607"/>
      <c r="S10" s="607"/>
    </row>
    <row r="11" spans="1:19" s="116" customFormat="1" ht="60.75" customHeight="1">
      <c r="A11" s="613">
        <v>3</v>
      </c>
      <c r="B11" s="613">
        <v>6</v>
      </c>
      <c r="C11" s="613">
        <v>5</v>
      </c>
      <c r="D11" s="606">
        <v>4</v>
      </c>
      <c r="E11" s="606" t="s">
        <v>362</v>
      </c>
      <c r="F11" s="614" t="s">
        <v>1018</v>
      </c>
      <c r="G11" s="608" t="s">
        <v>363</v>
      </c>
      <c r="H11" s="606" t="s">
        <v>58</v>
      </c>
      <c r="I11" s="113" t="s">
        <v>1019</v>
      </c>
      <c r="J11" s="111">
        <v>1</v>
      </c>
      <c r="K11" s="111" t="s">
        <v>39</v>
      </c>
      <c r="L11" s="614" t="s">
        <v>366</v>
      </c>
      <c r="M11" s="613" t="s">
        <v>313</v>
      </c>
      <c r="N11" s="616"/>
      <c r="O11" s="617">
        <v>20000</v>
      </c>
      <c r="P11" s="617"/>
      <c r="Q11" s="617">
        <v>20000</v>
      </c>
      <c r="R11" s="617"/>
      <c r="S11" s="606" t="s">
        <v>356</v>
      </c>
    </row>
    <row r="12" spans="1:19" s="116" customFormat="1" ht="59.25" customHeight="1">
      <c r="A12" s="618"/>
      <c r="B12" s="618"/>
      <c r="C12" s="618"/>
      <c r="D12" s="619"/>
      <c r="E12" s="619"/>
      <c r="F12" s="620"/>
      <c r="G12" s="621"/>
      <c r="H12" s="619"/>
      <c r="I12" s="115" t="s">
        <v>72</v>
      </c>
      <c r="J12" s="111">
        <v>40</v>
      </c>
      <c r="K12" s="111" t="s">
        <v>45</v>
      </c>
      <c r="L12" s="620"/>
      <c r="M12" s="618"/>
      <c r="N12" s="607"/>
      <c r="O12" s="607"/>
      <c r="P12" s="607"/>
      <c r="Q12" s="607"/>
      <c r="R12" s="607"/>
      <c r="S12" s="619"/>
    </row>
    <row r="13" spans="1:19" s="116" customFormat="1" ht="69.75" customHeight="1">
      <c r="A13" s="613">
        <v>4</v>
      </c>
      <c r="B13" s="613">
        <v>1</v>
      </c>
      <c r="C13" s="613">
        <v>1</v>
      </c>
      <c r="D13" s="606">
        <v>6</v>
      </c>
      <c r="E13" s="606" t="s">
        <v>367</v>
      </c>
      <c r="F13" s="614" t="s">
        <v>1051</v>
      </c>
      <c r="G13" s="608" t="s">
        <v>368</v>
      </c>
      <c r="H13" s="606" t="s">
        <v>46</v>
      </c>
      <c r="I13" s="113" t="s">
        <v>47</v>
      </c>
      <c r="J13" s="111">
        <v>1</v>
      </c>
      <c r="K13" s="111" t="s">
        <v>39</v>
      </c>
      <c r="L13" s="614" t="s">
        <v>369</v>
      </c>
      <c r="M13" s="613" t="s">
        <v>313</v>
      </c>
      <c r="N13" s="616"/>
      <c r="O13" s="617">
        <v>40000</v>
      </c>
      <c r="P13" s="617"/>
      <c r="Q13" s="617">
        <v>40000</v>
      </c>
      <c r="R13" s="617"/>
      <c r="S13" s="606" t="s">
        <v>356</v>
      </c>
    </row>
    <row r="14" spans="1:19" s="116" customFormat="1" ht="46.5" customHeight="1">
      <c r="A14" s="618"/>
      <c r="B14" s="618"/>
      <c r="C14" s="618"/>
      <c r="D14" s="619"/>
      <c r="E14" s="619"/>
      <c r="F14" s="620"/>
      <c r="G14" s="621"/>
      <c r="H14" s="619"/>
      <c r="I14" s="113" t="s">
        <v>72</v>
      </c>
      <c r="J14" s="111">
        <v>160</v>
      </c>
      <c r="K14" s="111" t="s">
        <v>45</v>
      </c>
      <c r="L14" s="620"/>
      <c r="M14" s="618"/>
      <c r="N14" s="607"/>
      <c r="O14" s="607"/>
      <c r="P14" s="607"/>
      <c r="Q14" s="607"/>
      <c r="R14" s="607"/>
      <c r="S14" s="619"/>
    </row>
    <row r="15" spans="1:19" s="116" customFormat="1" ht="47.25" customHeight="1">
      <c r="A15" s="613">
        <v>5</v>
      </c>
      <c r="B15" s="613">
        <v>1</v>
      </c>
      <c r="C15" s="613">
        <v>1</v>
      </c>
      <c r="D15" s="606">
        <v>6</v>
      </c>
      <c r="E15" s="606" t="s">
        <v>370</v>
      </c>
      <c r="F15" s="614" t="s">
        <v>371</v>
      </c>
      <c r="G15" s="608" t="s">
        <v>372</v>
      </c>
      <c r="H15" s="606" t="s">
        <v>58</v>
      </c>
      <c r="I15" s="113" t="s">
        <v>59</v>
      </c>
      <c r="J15" s="113">
        <v>4</v>
      </c>
      <c r="K15" s="117" t="s">
        <v>39</v>
      </c>
      <c r="L15" s="614" t="s">
        <v>373</v>
      </c>
      <c r="M15" s="627" t="s">
        <v>313</v>
      </c>
      <c r="N15" s="625"/>
      <c r="O15" s="623">
        <v>30000</v>
      </c>
      <c r="P15" s="625"/>
      <c r="Q15" s="623">
        <v>30000</v>
      </c>
      <c r="R15" s="625"/>
      <c r="S15" s="606" t="s">
        <v>356</v>
      </c>
    </row>
    <row r="16" spans="1:19" s="116" customFormat="1" ht="35.25" customHeight="1">
      <c r="A16" s="618"/>
      <c r="B16" s="618"/>
      <c r="C16" s="618"/>
      <c r="D16" s="619"/>
      <c r="E16" s="619"/>
      <c r="F16" s="620"/>
      <c r="G16" s="621"/>
      <c r="H16" s="619"/>
      <c r="I16" s="113" t="s">
        <v>72</v>
      </c>
      <c r="J16" s="113">
        <v>200</v>
      </c>
      <c r="K16" s="117" t="s">
        <v>45</v>
      </c>
      <c r="L16" s="620"/>
      <c r="M16" s="619"/>
      <c r="N16" s="626"/>
      <c r="O16" s="624"/>
      <c r="P16" s="626"/>
      <c r="Q16" s="624"/>
      <c r="R16" s="626"/>
      <c r="S16" s="619"/>
    </row>
    <row r="17" spans="1:19" s="116" customFormat="1" ht="33.75" customHeight="1">
      <c r="A17" s="613">
        <v>6</v>
      </c>
      <c r="B17" s="613">
        <v>6</v>
      </c>
      <c r="C17" s="613">
        <v>1</v>
      </c>
      <c r="D17" s="606">
        <v>6</v>
      </c>
      <c r="E17" s="606" t="s">
        <v>374</v>
      </c>
      <c r="F17" s="614" t="s">
        <v>375</v>
      </c>
      <c r="G17" s="608" t="s">
        <v>376</v>
      </c>
      <c r="H17" s="606" t="s">
        <v>58</v>
      </c>
      <c r="I17" s="113" t="s">
        <v>59</v>
      </c>
      <c r="J17" s="111">
        <v>5</v>
      </c>
      <c r="K17" s="111" t="s">
        <v>39</v>
      </c>
      <c r="L17" s="614" t="s">
        <v>1052</v>
      </c>
      <c r="M17" s="613" t="s">
        <v>313</v>
      </c>
      <c r="N17" s="616"/>
      <c r="O17" s="617">
        <v>30000</v>
      </c>
      <c r="P17" s="617"/>
      <c r="Q17" s="617">
        <v>30000</v>
      </c>
      <c r="R17" s="617"/>
      <c r="S17" s="615" t="s">
        <v>356</v>
      </c>
    </row>
    <row r="18" spans="1:19" s="116" customFormat="1" ht="44.25" customHeight="1">
      <c r="A18" s="618"/>
      <c r="B18" s="618"/>
      <c r="C18" s="618"/>
      <c r="D18" s="619"/>
      <c r="E18" s="619"/>
      <c r="F18" s="620"/>
      <c r="G18" s="621"/>
      <c r="H18" s="619"/>
      <c r="I18" s="113" t="s">
        <v>72</v>
      </c>
      <c r="J18" s="111">
        <v>150</v>
      </c>
      <c r="K18" s="111" t="s">
        <v>45</v>
      </c>
      <c r="L18" s="620"/>
      <c r="M18" s="618"/>
      <c r="N18" s="607"/>
      <c r="O18" s="607"/>
      <c r="P18" s="607"/>
      <c r="Q18" s="607"/>
      <c r="R18" s="607"/>
      <c r="S18" s="619"/>
    </row>
    <row r="19" spans="1:19" s="116" customFormat="1" ht="63" customHeight="1">
      <c r="A19" s="613">
        <v>7</v>
      </c>
      <c r="B19" s="613">
        <v>6</v>
      </c>
      <c r="C19" s="613">
        <v>1</v>
      </c>
      <c r="D19" s="606">
        <v>6</v>
      </c>
      <c r="E19" s="606" t="s">
        <v>377</v>
      </c>
      <c r="F19" s="614" t="s">
        <v>378</v>
      </c>
      <c r="G19" s="608" t="s">
        <v>379</v>
      </c>
      <c r="H19" s="606" t="s">
        <v>380</v>
      </c>
      <c r="I19" s="113" t="s">
        <v>361</v>
      </c>
      <c r="J19" s="113">
        <v>1</v>
      </c>
      <c r="K19" s="118" t="s">
        <v>39</v>
      </c>
      <c r="L19" s="614" t="s">
        <v>1053</v>
      </c>
      <c r="M19" s="627" t="s">
        <v>313</v>
      </c>
      <c r="N19" s="627"/>
      <c r="O19" s="623">
        <v>50000</v>
      </c>
      <c r="P19" s="625"/>
      <c r="Q19" s="623">
        <v>50000</v>
      </c>
      <c r="R19" s="625"/>
      <c r="S19" s="606" t="s">
        <v>356</v>
      </c>
    </row>
    <row r="20" spans="1:19" s="116" customFormat="1" ht="67.5" customHeight="1">
      <c r="A20" s="618"/>
      <c r="B20" s="618"/>
      <c r="C20" s="618"/>
      <c r="D20" s="619"/>
      <c r="E20" s="619"/>
      <c r="F20" s="620"/>
      <c r="G20" s="621"/>
      <c r="H20" s="619"/>
      <c r="I20" s="113" t="s">
        <v>72</v>
      </c>
      <c r="J20" s="113">
        <v>40</v>
      </c>
      <c r="K20" s="118" t="s">
        <v>45</v>
      </c>
      <c r="L20" s="620"/>
      <c r="M20" s="619"/>
      <c r="N20" s="619"/>
      <c r="O20" s="624"/>
      <c r="P20" s="626"/>
      <c r="Q20" s="624"/>
      <c r="R20" s="626"/>
      <c r="S20" s="619"/>
    </row>
    <row r="21" spans="1:19" s="116" customFormat="1" ht="25.5">
      <c r="A21" s="613">
        <v>8</v>
      </c>
      <c r="B21" s="613">
        <v>6</v>
      </c>
      <c r="C21" s="613">
        <v>1</v>
      </c>
      <c r="D21" s="606">
        <v>6</v>
      </c>
      <c r="E21" s="606" t="s">
        <v>381</v>
      </c>
      <c r="F21" s="614" t="s">
        <v>1054</v>
      </c>
      <c r="G21" s="608" t="s">
        <v>332</v>
      </c>
      <c r="H21" s="606" t="s">
        <v>46</v>
      </c>
      <c r="I21" s="112" t="s">
        <v>47</v>
      </c>
      <c r="J21" s="112">
        <v>1</v>
      </c>
      <c r="K21" s="117" t="s">
        <v>39</v>
      </c>
      <c r="L21" s="614" t="s">
        <v>382</v>
      </c>
      <c r="M21" s="627" t="s">
        <v>313</v>
      </c>
      <c r="N21" s="627"/>
      <c r="O21" s="623">
        <v>30000</v>
      </c>
      <c r="P21" s="625"/>
      <c r="Q21" s="623">
        <v>30000</v>
      </c>
      <c r="R21" s="625"/>
      <c r="S21" s="606" t="s">
        <v>356</v>
      </c>
    </row>
    <row r="22" spans="1:19" s="116" customFormat="1" ht="42" customHeight="1">
      <c r="A22" s="618"/>
      <c r="B22" s="618"/>
      <c r="C22" s="618"/>
      <c r="D22" s="619"/>
      <c r="E22" s="619"/>
      <c r="F22" s="620"/>
      <c r="G22" s="621"/>
      <c r="H22" s="619"/>
      <c r="I22" s="113" t="s">
        <v>72</v>
      </c>
      <c r="J22" s="113">
        <v>80</v>
      </c>
      <c r="K22" s="118" t="s">
        <v>45</v>
      </c>
      <c r="L22" s="620"/>
      <c r="M22" s="619"/>
      <c r="N22" s="619"/>
      <c r="O22" s="624"/>
      <c r="P22" s="626"/>
      <c r="Q22" s="624"/>
      <c r="R22" s="626"/>
      <c r="S22" s="619"/>
    </row>
    <row r="23" spans="1:19" s="116" customFormat="1" ht="44.25" customHeight="1">
      <c r="A23" s="613">
        <v>9</v>
      </c>
      <c r="B23" s="613">
        <v>6</v>
      </c>
      <c r="C23" s="613">
        <v>1</v>
      </c>
      <c r="D23" s="606">
        <v>6</v>
      </c>
      <c r="E23" s="606" t="s">
        <v>383</v>
      </c>
      <c r="F23" s="614" t="s">
        <v>384</v>
      </c>
      <c r="G23" s="608" t="s">
        <v>385</v>
      </c>
      <c r="H23" s="606" t="s">
        <v>364</v>
      </c>
      <c r="I23" s="119" t="s">
        <v>365</v>
      </c>
      <c r="J23" s="119">
        <v>1</v>
      </c>
      <c r="K23" s="120" t="s">
        <v>39</v>
      </c>
      <c r="L23" s="614" t="s">
        <v>386</v>
      </c>
      <c r="M23" s="627" t="s">
        <v>313</v>
      </c>
      <c r="N23" s="625"/>
      <c r="O23" s="623">
        <v>30000</v>
      </c>
      <c r="P23" s="625"/>
      <c r="Q23" s="623">
        <v>30000</v>
      </c>
      <c r="R23" s="625"/>
      <c r="S23" s="606" t="s">
        <v>356</v>
      </c>
    </row>
    <row r="24" spans="1:19" s="116" customFormat="1" ht="33" customHeight="1">
      <c r="A24" s="618"/>
      <c r="B24" s="618"/>
      <c r="C24" s="618"/>
      <c r="D24" s="619"/>
      <c r="E24" s="619"/>
      <c r="F24" s="620"/>
      <c r="G24" s="621"/>
      <c r="H24" s="619"/>
      <c r="I24" s="119" t="s">
        <v>72</v>
      </c>
      <c r="J24" s="119">
        <v>70</v>
      </c>
      <c r="K24" s="120" t="s">
        <v>45</v>
      </c>
      <c r="L24" s="620"/>
      <c r="M24" s="619"/>
      <c r="N24" s="626"/>
      <c r="O24" s="624"/>
      <c r="P24" s="626"/>
      <c r="Q24" s="624"/>
      <c r="R24" s="626"/>
      <c r="S24" s="619"/>
    </row>
    <row r="25" spans="1:19" s="116" customFormat="1" ht="25.5">
      <c r="A25" s="613">
        <v>10</v>
      </c>
      <c r="B25" s="613">
        <v>4</v>
      </c>
      <c r="C25" s="613">
        <v>1</v>
      </c>
      <c r="D25" s="606">
        <v>6</v>
      </c>
      <c r="E25" s="606" t="s">
        <v>1055</v>
      </c>
      <c r="F25" s="614" t="s">
        <v>387</v>
      </c>
      <c r="G25" s="608" t="s">
        <v>388</v>
      </c>
      <c r="H25" s="606" t="s">
        <v>58</v>
      </c>
      <c r="I25" s="113" t="s">
        <v>59</v>
      </c>
      <c r="J25" s="113">
        <v>1</v>
      </c>
      <c r="K25" s="118" t="s">
        <v>39</v>
      </c>
      <c r="L25" s="614" t="s">
        <v>389</v>
      </c>
      <c r="M25" s="627" t="s">
        <v>313</v>
      </c>
      <c r="N25" s="625"/>
      <c r="O25" s="623">
        <v>20000</v>
      </c>
      <c r="P25" s="625"/>
      <c r="Q25" s="623">
        <v>20000</v>
      </c>
      <c r="R25" s="625"/>
      <c r="S25" s="606" t="s">
        <v>356</v>
      </c>
    </row>
    <row r="26" spans="1:19" s="116" customFormat="1" ht="25.5">
      <c r="A26" s="618"/>
      <c r="B26" s="618"/>
      <c r="C26" s="618"/>
      <c r="D26" s="619"/>
      <c r="E26" s="619"/>
      <c r="F26" s="620"/>
      <c r="G26" s="621"/>
      <c r="H26" s="619"/>
      <c r="I26" s="113" t="s">
        <v>72</v>
      </c>
      <c r="J26" s="113">
        <v>80</v>
      </c>
      <c r="K26" s="118" t="s">
        <v>45</v>
      </c>
      <c r="L26" s="620"/>
      <c r="M26" s="619"/>
      <c r="N26" s="626"/>
      <c r="O26" s="624"/>
      <c r="P26" s="626"/>
      <c r="Q26" s="624"/>
      <c r="R26" s="626"/>
      <c r="S26" s="619"/>
    </row>
    <row r="27" spans="1:19" s="116" customFormat="1" ht="58.5" customHeight="1">
      <c r="A27" s="613">
        <v>11</v>
      </c>
      <c r="B27" s="613">
        <v>3</v>
      </c>
      <c r="C27" s="613">
        <v>1</v>
      </c>
      <c r="D27" s="606">
        <v>12</v>
      </c>
      <c r="E27" s="606" t="s">
        <v>390</v>
      </c>
      <c r="F27" s="614" t="s">
        <v>1020</v>
      </c>
      <c r="G27" s="608" t="s">
        <v>391</v>
      </c>
      <c r="H27" s="606" t="s">
        <v>360</v>
      </c>
      <c r="I27" s="113" t="s">
        <v>361</v>
      </c>
      <c r="J27" s="113">
        <v>1</v>
      </c>
      <c r="K27" s="118" t="s">
        <v>39</v>
      </c>
      <c r="L27" s="614" t="s">
        <v>392</v>
      </c>
      <c r="M27" s="627" t="s">
        <v>313</v>
      </c>
      <c r="N27" s="625"/>
      <c r="O27" s="623">
        <v>60000</v>
      </c>
      <c r="P27" s="625"/>
      <c r="Q27" s="623">
        <v>60000</v>
      </c>
      <c r="R27" s="625"/>
      <c r="S27" s="606" t="s">
        <v>356</v>
      </c>
    </row>
    <row r="28" spans="1:19" s="116" customFormat="1" ht="45" customHeight="1">
      <c r="A28" s="618"/>
      <c r="B28" s="618"/>
      <c r="C28" s="618"/>
      <c r="D28" s="619"/>
      <c r="E28" s="619"/>
      <c r="F28" s="620"/>
      <c r="G28" s="621"/>
      <c r="H28" s="619"/>
      <c r="I28" s="113" t="s">
        <v>72</v>
      </c>
      <c r="J28" s="113">
        <v>40</v>
      </c>
      <c r="K28" s="118" t="s">
        <v>45</v>
      </c>
      <c r="L28" s="620"/>
      <c r="M28" s="619"/>
      <c r="N28" s="626"/>
      <c r="O28" s="624"/>
      <c r="P28" s="626"/>
      <c r="Q28" s="624"/>
      <c r="R28" s="626"/>
      <c r="S28" s="619"/>
    </row>
    <row r="29" spans="1:19" s="116" customFormat="1" ht="35.25" customHeight="1">
      <c r="A29" s="613">
        <v>12</v>
      </c>
      <c r="B29" s="613">
        <v>6</v>
      </c>
      <c r="C29" s="613">
        <v>3</v>
      </c>
      <c r="D29" s="606">
        <v>10</v>
      </c>
      <c r="E29" s="606" t="s">
        <v>393</v>
      </c>
      <c r="F29" s="614" t="s">
        <v>394</v>
      </c>
      <c r="G29" s="608" t="s">
        <v>395</v>
      </c>
      <c r="H29" s="606" t="s">
        <v>396</v>
      </c>
      <c r="I29" s="113" t="s">
        <v>333</v>
      </c>
      <c r="J29" s="111">
        <v>1</v>
      </c>
      <c r="K29" s="111" t="s">
        <v>39</v>
      </c>
      <c r="L29" s="614" t="s">
        <v>397</v>
      </c>
      <c r="M29" s="627" t="s">
        <v>398</v>
      </c>
      <c r="N29" s="625"/>
      <c r="O29" s="623">
        <v>30000</v>
      </c>
      <c r="P29" s="625"/>
      <c r="Q29" s="623">
        <v>30000</v>
      </c>
      <c r="R29" s="625"/>
      <c r="S29" s="606" t="s">
        <v>356</v>
      </c>
    </row>
    <row r="30" spans="1:19" s="116" customFormat="1" ht="38.25">
      <c r="A30" s="618"/>
      <c r="B30" s="618"/>
      <c r="C30" s="618"/>
      <c r="D30" s="619"/>
      <c r="E30" s="619"/>
      <c r="F30" s="620"/>
      <c r="G30" s="621"/>
      <c r="H30" s="619"/>
      <c r="I30" s="113" t="s">
        <v>399</v>
      </c>
      <c r="J30" s="111" t="s">
        <v>400</v>
      </c>
      <c r="K30" s="118" t="s">
        <v>45</v>
      </c>
      <c r="L30" s="620"/>
      <c r="M30" s="619"/>
      <c r="N30" s="626"/>
      <c r="O30" s="624"/>
      <c r="P30" s="626"/>
      <c r="Q30" s="624"/>
      <c r="R30" s="626"/>
      <c r="S30" s="619"/>
    </row>
    <row r="31" spans="1:19" s="116" customFormat="1" ht="24">
      <c r="A31" s="613">
        <v>13</v>
      </c>
      <c r="B31" s="613">
        <v>6</v>
      </c>
      <c r="C31" s="613">
        <v>3</v>
      </c>
      <c r="D31" s="606">
        <v>13</v>
      </c>
      <c r="E31" s="606" t="s">
        <v>401</v>
      </c>
      <c r="F31" s="614" t="s">
        <v>402</v>
      </c>
      <c r="G31" s="608" t="s">
        <v>403</v>
      </c>
      <c r="H31" s="606" t="s">
        <v>404</v>
      </c>
      <c r="I31" s="121" t="s">
        <v>405</v>
      </c>
      <c r="J31" s="111">
        <v>5</v>
      </c>
      <c r="K31" s="111" t="s">
        <v>39</v>
      </c>
      <c r="L31" s="614" t="s">
        <v>406</v>
      </c>
      <c r="M31" s="613" t="s">
        <v>313</v>
      </c>
      <c r="N31" s="632"/>
      <c r="O31" s="623">
        <v>30000</v>
      </c>
      <c r="P31" s="623"/>
      <c r="Q31" s="623">
        <v>30000</v>
      </c>
      <c r="R31" s="623"/>
      <c r="S31" s="606" t="s">
        <v>356</v>
      </c>
    </row>
    <row r="32" spans="1:19" s="116" customFormat="1" ht="24">
      <c r="A32" s="629"/>
      <c r="B32" s="629"/>
      <c r="C32" s="629"/>
      <c r="D32" s="628"/>
      <c r="E32" s="628"/>
      <c r="F32" s="630"/>
      <c r="G32" s="631"/>
      <c r="H32" s="628"/>
      <c r="I32" s="121" t="s">
        <v>407</v>
      </c>
      <c r="J32" s="111">
        <v>15</v>
      </c>
      <c r="K32" s="111" t="s">
        <v>39</v>
      </c>
      <c r="L32" s="630"/>
      <c r="M32" s="629"/>
      <c r="N32" s="633"/>
      <c r="O32" s="638"/>
      <c r="P32" s="638"/>
      <c r="Q32" s="638"/>
      <c r="R32" s="638"/>
      <c r="S32" s="628"/>
    </row>
    <row r="33" spans="1:19" s="116" customFormat="1" ht="25.5">
      <c r="A33" s="618"/>
      <c r="B33" s="618"/>
      <c r="C33" s="618"/>
      <c r="D33" s="619"/>
      <c r="E33" s="619"/>
      <c r="F33" s="620"/>
      <c r="G33" s="621"/>
      <c r="H33" s="619"/>
      <c r="I33" s="122" t="s">
        <v>408</v>
      </c>
      <c r="J33" s="113" t="s">
        <v>409</v>
      </c>
      <c r="K33" s="111" t="s">
        <v>45</v>
      </c>
      <c r="L33" s="620"/>
      <c r="M33" s="618"/>
      <c r="N33" s="633"/>
      <c r="O33" s="624"/>
      <c r="P33" s="624"/>
      <c r="Q33" s="624"/>
      <c r="R33" s="624"/>
      <c r="S33" s="619"/>
    </row>
    <row r="35" spans="1:19">
      <c r="O35" s="634"/>
      <c r="P35" s="637" t="s">
        <v>30</v>
      </c>
      <c r="Q35" s="637"/>
      <c r="R35" s="637"/>
    </row>
    <row r="36" spans="1:19">
      <c r="O36" s="635"/>
      <c r="P36" s="637" t="s">
        <v>31</v>
      </c>
      <c r="Q36" s="637" t="s">
        <v>32</v>
      </c>
      <c r="R36" s="637"/>
    </row>
    <row r="37" spans="1:19">
      <c r="O37" s="636"/>
      <c r="P37" s="637"/>
      <c r="Q37" s="123">
        <v>2024</v>
      </c>
      <c r="R37" s="123">
        <v>2025</v>
      </c>
    </row>
    <row r="38" spans="1:19">
      <c r="O38" s="124" t="s">
        <v>101</v>
      </c>
      <c r="P38" s="125">
        <v>13</v>
      </c>
      <c r="Q38" s="126">
        <f>Q7+Q9+Q11+Q13+Q15+Q17+Q19+Q21+Q23+Q25+Q27+Q29+Q31</f>
        <v>530000</v>
      </c>
      <c r="R38" s="126"/>
      <c r="S38" s="107"/>
    </row>
  </sheetData>
  <mergeCells count="229">
    <mergeCell ref="O35:O37"/>
    <mergeCell ref="P35:R35"/>
    <mergeCell ref="P36:P37"/>
    <mergeCell ref="Q36:R36"/>
    <mergeCell ref="O31:O33"/>
    <mergeCell ref="P31:P33"/>
    <mergeCell ref="Q31:Q33"/>
    <mergeCell ref="R31:R33"/>
    <mergeCell ref="S31:S33"/>
    <mergeCell ref="A31:A33"/>
    <mergeCell ref="B31:B33"/>
    <mergeCell ref="C31:C33"/>
    <mergeCell ref="D31:D33"/>
    <mergeCell ref="E31:E33"/>
    <mergeCell ref="G29:G30"/>
    <mergeCell ref="H29:H30"/>
    <mergeCell ref="L29:L30"/>
    <mergeCell ref="M29:M30"/>
    <mergeCell ref="A29:A30"/>
    <mergeCell ref="B29:B30"/>
    <mergeCell ref="C29:C30"/>
    <mergeCell ref="D29:D30"/>
    <mergeCell ref="E29:E30"/>
    <mergeCell ref="F29:F30"/>
    <mergeCell ref="F31:F33"/>
    <mergeCell ref="G31:G33"/>
    <mergeCell ref="H31:H33"/>
    <mergeCell ref="L31:L33"/>
    <mergeCell ref="M31:M33"/>
    <mergeCell ref="N31:N33"/>
    <mergeCell ref="R27:R28"/>
    <mergeCell ref="S27:S28"/>
    <mergeCell ref="F27:F28"/>
    <mergeCell ref="G27:G28"/>
    <mergeCell ref="H27:H28"/>
    <mergeCell ref="L27:L28"/>
    <mergeCell ref="M27:M28"/>
    <mergeCell ref="N27:N28"/>
    <mergeCell ref="P29:P30"/>
    <mergeCell ref="Q29:Q30"/>
    <mergeCell ref="R29:R30"/>
    <mergeCell ref="S29:S30"/>
    <mergeCell ref="N29:N30"/>
    <mergeCell ref="O29:O30"/>
    <mergeCell ref="P25:P26"/>
    <mergeCell ref="Q25:Q26"/>
    <mergeCell ref="R25:R26"/>
    <mergeCell ref="S25:S26"/>
    <mergeCell ref="A27:A28"/>
    <mergeCell ref="B27:B28"/>
    <mergeCell ref="C27:C28"/>
    <mergeCell ref="D27:D28"/>
    <mergeCell ref="E27:E28"/>
    <mergeCell ref="G25:G26"/>
    <mergeCell ref="H25:H26"/>
    <mergeCell ref="L25:L26"/>
    <mergeCell ref="M25:M26"/>
    <mergeCell ref="N25:N26"/>
    <mergeCell ref="O25:O26"/>
    <mergeCell ref="A25:A26"/>
    <mergeCell ref="B25:B26"/>
    <mergeCell ref="C25:C26"/>
    <mergeCell ref="D25:D26"/>
    <mergeCell ref="E25:E26"/>
    <mergeCell ref="F25:F26"/>
    <mergeCell ref="O27:O28"/>
    <mergeCell ref="P27:P28"/>
    <mergeCell ref="Q27:Q28"/>
    <mergeCell ref="O23:O24"/>
    <mergeCell ref="P23:P24"/>
    <mergeCell ref="Q23:Q24"/>
    <mergeCell ref="R23:R24"/>
    <mergeCell ref="S23:S24"/>
    <mergeCell ref="F23:F24"/>
    <mergeCell ref="G23:G24"/>
    <mergeCell ref="H23:H24"/>
    <mergeCell ref="L23:L24"/>
    <mergeCell ref="M23:M24"/>
    <mergeCell ref="N23:N24"/>
    <mergeCell ref="A23:A24"/>
    <mergeCell ref="B23:B24"/>
    <mergeCell ref="C23:C24"/>
    <mergeCell ref="D23:D24"/>
    <mergeCell ref="E23:E24"/>
    <mergeCell ref="G21:G22"/>
    <mergeCell ref="H21:H22"/>
    <mergeCell ref="L21:L22"/>
    <mergeCell ref="M21:M22"/>
    <mergeCell ref="A21:A22"/>
    <mergeCell ref="B21:B22"/>
    <mergeCell ref="C21:C22"/>
    <mergeCell ref="D21:D22"/>
    <mergeCell ref="E21:E22"/>
    <mergeCell ref="F21:F22"/>
    <mergeCell ref="R19:R20"/>
    <mergeCell ref="S19:S20"/>
    <mergeCell ref="F19:F20"/>
    <mergeCell ref="G19:G20"/>
    <mergeCell ref="H19:H20"/>
    <mergeCell ref="L19:L20"/>
    <mergeCell ref="M19:M20"/>
    <mergeCell ref="N19:N20"/>
    <mergeCell ref="P21:P22"/>
    <mergeCell ref="Q21:Q22"/>
    <mergeCell ref="R21:R22"/>
    <mergeCell ref="S21:S22"/>
    <mergeCell ref="N21:N22"/>
    <mergeCell ref="O21:O22"/>
    <mergeCell ref="P17:P18"/>
    <mergeCell ref="Q17:Q18"/>
    <mergeCell ref="R17:R18"/>
    <mergeCell ref="S17:S18"/>
    <mergeCell ref="A19:A20"/>
    <mergeCell ref="B19:B20"/>
    <mergeCell ref="C19:C20"/>
    <mergeCell ref="D19:D20"/>
    <mergeCell ref="E19:E20"/>
    <mergeCell ref="G17:G18"/>
    <mergeCell ref="H17:H18"/>
    <mergeCell ref="L17:L18"/>
    <mergeCell ref="M17:M18"/>
    <mergeCell ref="N17:N18"/>
    <mergeCell ref="O17:O18"/>
    <mergeCell ref="A17:A18"/>
    <mergeCell ref="B17:B18"/>
    <mergeCell ref="C17:C18"/>
    <mergeCell ref="D17:D18"/>
    <mergeCell ref="E17:E18"/>
    <mergeCell ref="F17:F18"/>
    <mergeCell ref="O19:O20"/>
    <mergeCell ref="P19:P20"/>
    <mergeCell ref="Q19:Q20"/>
    <mergeCell ref="O15:O16"/>
    <mergeCell ref="P15:P16"/>
    <mergeCell ref="Q15:Q16"/>
    <mergeCell ref="R15:R16"/>
    <mergeCell ref="S15:S16"/>
    <mergeCell ref="F15:F16"/>
    <mergeCell ref="G15:G16"/>
    <mergeCell ref="H15:H16"/>
    <mergeCell ref="L15:L16"/>
    <mergeCell ref="M15:M16"/>
    <mergeCell ref="N15:N16"/>
    <mergeCell ref="A15:A16"/>
    <mergeCell ref="B15:B16"/>
    <mergeCell ref="C15:C16"/>
    <mergeCell ref="D15:D16"/>
    <mergeCell ref="E15:E16"/>
    <mergeCell ref="G13:G14"/>
    <mergeCell ref="H13:H14"/>
    <mergeCell ref="L13:L14"/>
    <mergeCell ref="M13:M14"/>
    <mergeCell ref="R9:R10"/>
    <mergeCell ref="S9:S10"/>
    <mergeCell ref="A13:A14"/>
    <mergeCell ref="B13:B14"/>
    <mergeCell ref="C13:C14"/>
    <mergeCell ref="D13:D14"/>
    <mergeCell ref="E13:E14"/>
    <mergeCell ref="F13:F14"/>
    <mergeCell ref="H11:H12"/>
    <mergeCell ref="L11:L12"/>
    <mergeCell ref="M11:M12"/>
    <mergeCell ref="N11:N12"/>
    <mergeCell ref="O11:O12"/>
    <mergeCell ref="P11:P12"/>
    <mergeCell ref="P13:P14"/>
    <mergeCell ref="Q13:Q14"/>
    <mergeCell ref="R13:R14"/>
    <mergeCell ref="S13:S14"/>
    <mergeCell ref="N13:N14"/>
    <mergeCell ref="O13:O14"/>
    <mergeCell ref="A9:A10"/>
    <mergeCell ref="B9:B10"/>
    <mergeCell ref="C9:C10"/>
    <mergeCell ref="D9:D10"/>
    <mergeCell ref="L7:L8"/>
    <mergeCell ref="S7:S8"/>
    <mergeCell ref="M7:M8"/>
    <mergeCell ref="N7:N8"/>
    <mergeCell ref="O7:O8"/>
    <mergeCell ref="P7:P8"/>
    <mergeCell ref="Q7:Q8"/>
    <mergeCell ref="R7:R8"/>
    <mergeCell ref="A11:A12"/>
    <mergeCell ref="B11:B12"/>
    <mergeCell ref="C11:C12"/>
    <mergeCell ref="D11:D12"/>
    <mergeCell ref="E11:E12"/>
    <mergeCell ref="F11:F12"/>
    <mergeCell ref="G11:G12"/>
    <mergeCell ref="L9:L10"/>
    <mergeCell ref="M9:M10"/>
    <mergeCell ref="N9:N10"/>
    <mergeCell ref="O9:O10"/>
    <mergeCell ref="P9:P10"/>
    <mergeCell ref="Q9:Q10"/>
    <mergeCell ref="Q11:Q12"/>
    <mergeCell ref="R11:R12"/>
    <mergeCell ref="S11:S12"/>
    <mergeCell ref="E9:E10"/>
    <mergeCell ref="F9:F10"/>
    <mergeCell ref="G9:G10"/>
    <mergeCell ref="H9:H10"/>
    <mergeCell ref="H7:H8"/>
    <mergeCell ref="A7:A8"/>
    <mergeCell ref="B7:B8"/>
    <mergeCell ref="C7:C8"/>
    <mergeCell ref="D7:D8"/>
    <mergeCell ref="E7:E8"/>
    <mergeCell ref="F7:F8"/>
    <mergeCell ref="G7:G8"/>
    <mergeCell ref="O1:S1"/>
    <mergeCell ref="A2:Q2"/>
    <mergeCell ref="L3:S3"/>
    <mergeCell ref="A4:A5"/>
    <mergeCell ref="B4:B5"/>
    <mergeCell ref="C4:C5"/>
    <mergeCell ref="D4:D5"/>
    <mergeCell ref="E4:E5"/>
    <mergeCell ref="F4:F5"/>
    <mergeCell ref="G4:G5"/>
    <mergeCell ref="S4:S5"/>
    <mergeCell ref="H4:H5"/>
    <mergeCell ref="I4:K4"/>
    <mergeCell ref="L4:L5"/>
    <mergeCell ref="M4:N4"/>
    <mergeCell ref="O4:P4"/>
    <mergeCell ref="Q4:R4"/>
  </mergeCells>
  <pageMargins left="0.23622047244094491" right="0.23622047244094491" top="0.74803149606299213" bottom="0.35433070866141736" header="0.31496062992125984" footer="0.31496062992125984"/>
  <pageSetup paperSize="9" scale="59" orientation="landscape" horizontalDpi="4294967294" verticalDpi="429496729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031C4-A672-4FC0-8534-D7FA65781DBB}">
  <dimension ref="A1:S48"/>
  <sheetViews>
    <sheetView topLeftCell="F2" zoomScale="82" zoomScaleNormal="82" workbookViewId="0">
      <selection activeCell="R43" sqref="Q6:R44"/>
    </sheetView>
  </sheetViews>
  <sheetFormatPr defaultColWidth="9.140625" defaultRowHeight="15"/>
  <cols>
    <col min="1" max="1" width="5.28515625" style="1"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 min="21" max="21" width="10.85546875" bestFit="1" customWidth="1"/>
  </cols>
  <sheetData>
    <row r="1" spans="1:19" ht="18.75">
      <c r="A1" s="101" t="s">
        <v>2209</v>
      </c>
      <c r="E1" s="51"/>
      <c r="F1" s="51"/>
      <c r="L1" s="1"/>
      <c r="O1" s="2"/>
      <c r="P1" s="3"/>
      <c r="Q1" s="2"/>
      <c r="R1" s="2"/>
    </row>
    <row r="2" spans="1:19">
      <c r="A2" s="52"/>
      <c r="E2" s="51"/>
      <c r="F2" s="51"/>
      <c r="L2" s="708"/>
      <c r="M2" s="708"/>
      <c r="N2" s="708"/>
      <c r="O2" s="708"/>
      <c r="P2" s="708"/>
      <c r="Q2" s="708"/>
      <c r="R2" s="708"/>
      <c r="S2" s="708"/>
    </row>
    <row r="3" spans="1:19" ht="45.75" customHeight="1">
      <c r="A3" s="594" t="s">
        <v>0</v>
      </c>
      <c r="B3" s="600" t="s">
        <v>1</v>
      </c>
      <c r="C3" s="600" t="s">
        <v>2</v>
      </c>
      <c r="D3" s="600" t="s">
        <v>3</v>
      </c>
      <c r="E3" s="598" t="s">
        <v>4</v>
      </c>
      <c r="F3" s="598" t="s">
        <v>33</v>
      </c>
      <c r="G3" s="594" t="s">
        <v>34</v>
      </c>
      <c r="H3" s="602" t="s">
        <v>5</v>
      </c>
      <c r="I3" s="603" t="s">
        <v>6</v>
      </c>
      <c r="J3" s="1422"/>
      <c r="K3" s="1423"/>
      <c r="L3" s="594" t="s">
        <v>7</v>
      </c>
      <c r="M3" s="603" t="s">
        <v>8</v>
      </c>
      <c r="N3" s="604"/>
      <c r="O3" s="605" t="s">
        <v>9</v>
      </c>
      <c r="P3" s="605"/>
      <c r="Q3" s="1424" t="s">
        <v>10</v>
      </c>
      <c r="R3" s="1425"/>
      <c r="S3" s="594" t="s">
        <v>11</v>
      </c>
    </row>
    <row r="4" spans="1:19">
      <c r="A4" s="595"/>
      <c r="B4" s="601"/>
      <c r="C4" s="601"/>
      <c r="D4" s="601"/>
      <c r="E4" s="599"/>
      <c r="F4" s="599"/>
      <c r="G4" s="595"/>
      <c r="H4" s="602"/>
      <c r="I4" s="10" t="s">
        <v>37</v>
      </c>
      <c r="J4" s="10" t="s">
        <v>35</v>
      </c>
      <c r="K4" s="10" t="s">
        <v>70</v>
      </c>
      <c r="L4" s="595"/>
      <c r="M4" s="12">
        <v>2024</v>
      </c>
      <c r="N4" s="12">
        <v>2025</v>
      </c>
      <c r="O4" s="4">
        <v>2024</v>
      </c>
      <c r="P4" s="4">
        <v>2025</v>
      </c>
      <c r="Q4" s="4">
        <v>2024</v>
      </c>
      <c r="R4" s="4">
        <v>2025</v>
      </c>
      <c r="S4" s="595"/>
    </row>
    <row r="5" spans="1:19">
      <c r="A5" s="378" t="s">
        <v>12</v>
      </c>
      <c r="B5" s="379" t="s">
        <v>13</v>
      </c>
      <c r="C5" s="379" t="s">
        <v>14</v>
      </c>
      <c r="D5" s="379" t="s">
        <v>15</v>
      </c>
      <c r="E5" s="380" t="s">
        <v>16</v>
      </c>
      <c r="F5" s="380" t="s">
        <v>17</v>
      </c>
      <c r="G5" s="378" t="s">
        <v>18</v>
      </c>
      <c r="H5" s="277" t="s">
        <v>19</v>
      </c>
      <c r="I5" s="379" t="s">
        <v>20</v>
      </c>
      <c r="J5" s="379" t="s">
        <v>21</v>
      </c>
      <c r="K5" s="379" t="s">
        <v>22</v>
      </c>
      <c r="L5" s="378" t="s">
        <v>23</v>
      </c>
      <c r="M5" s="278" t="s">
        <v>24</v>
      </c>
      <c r="N5" s="278" t="s">
        <v>25</v>
      </c>
      <c r="O5" s="381" t="s">
        <v>26</v>
      </c>
      <c r="P5" s="381" t="s">
        <v>27</v>
      </c>
      <c r="Q5" s="381" t="s">
        <v>36</v>
      </c>
      <c r="R5" s="381" t="s">
        <v>28</v>
      </c>
      <c r="S5" s="378" t="s">
        <v>29</v>
      </c>
    </row>
    <row r="6" spans="1:19" s="389" customFormat="1" ht="57" customHeight="1">
      <c r="A6" s="1416">
        <v>1</v>
      </c>
      <c r="B6" s="1416">
        <v>1</v>
      </c>
      <c r="C6" s="1416">
        <v>4</v>
      </c>
      <c r="D6" s="1420">
        <v>2</v>
      </c>
      <c r="E6" s="1398" t="s">
        <v>1962</v>
      </c>
      <c r="F6" s="1297" t="s">
        <v>1963</v>
      </c>
      <c r="G6" s="1297" t="s">
        <v>1964</v>
      </c>
      <c r="H6" s="1360" t="s">
        <v>1965</v>
      </c>
      <c r="I6" s="500" t="s">
        <v>44</v>
      </c>
      <c r="J6" s="500">
        <v>1</v>
      </c>
      <c r="K6" s="500" t="s">
        <v>57</v>
      </c>
      <c r="L6" s="1297" t="s">
        <v>1966</v>
      </c>
      <c r="M6" s="1417" t="s">
        <v>41</v>
      </c>
      <c r="N6" s="1420"/>
      <c r="O6" s="1417">
        <v>110000</v>
      </c>
      <c r="P6" s="1421"/>
      <c r="Q6" s="1417">
        <v>110000</v>
      </c>
      <c r="R6" s="1421"/>
      <c r="S6" s="1297" t="s">
        <v>2205</v>
      </c>
    </row>
    <row r="7" spans="1:19" s="389" customFormat="1" ht="69" customHeight="1">
      <c r="A7" s="1416"/>
      <c r="B7" s="1416"/>
      <c r="C7" s="1416"/>
      <c r="D7" s="1420"/>
      <c r="E7" s="1398"/>
      <c r="F7" s="1297"/>
      <c r="G7" s="1297"/>
      <c r="H7" s="1011"/>
      <c r="I7" s="500" t="s">
        <v>240</v>
      </c>
      <c r="J7" s="500">
        <v>4</v>
      </c>
      <c r="K7" s="500" t="s">
        <v>893</v>
      </c>
      <c r="L7" s="1297"/>
      <c r="M7" s="1417"/>
      <c r="N7" s="1420"/>
      <c r="O7" s="1417"/>
      <c r="P7" s="1421"/>
      <c r="Q7" s="1417"/>
      <c r="R7" s="1421"/>
      <c r="S7" s="1297"/>
    </row>
    <row r="8" spans="1:19" s="389" customFormat="1" ht="63" customHeight="1">
      <c r="A8" s="1416"/>
      <c r="B8" s="1416"/>
      <c r="C8" s="1416"/>
      <c r="D8" s="1420"/>
      <c r="E8" s="1398"/>
      <c r="F8" s="1297"/>
      <c r="G8" s="1297"/>
      <c r="H8" s="1297" t="s">
        <v>46</v>
      </c>
      <c r="I8" s="500" t="s">
        <v>47</v>
      </c>
      <c r="J8" s="500">
        <v>1</v>
      </c>
      <c r="K8" s="500" t="s">
        <v>57</v>
      </c>
      <c r="L8" s="1297"/>
      <c r="M8" s="1417"/>
      <c r="N8" s="1420"/>
      <c r="O8" s="1417"/>
      <c r="P8" s="1421"/>
      <c r="Q8" s="1417"/>
      <c r="R8" s="1421"/>
      <c r="S8" s="1297"/>
    </row>
    <row r="9" spans="1:19" s="389" customFormat="1" ht="97.9" customHeight="1">
      <c r="A9" s="1416"/>
      <c r="B9" s="1416"/>
      <c r="C9" s="1416"/>
      <c r="D9" s="1420"/>
      <c r="E9" s="1398"/>
      <c r="F9" s="1297"/>
      <c r="G9" s="1297"/>
      <c r="H9" s="1297"/>
      <c r="I9" s="500" t="s">
        <v>72</v>
      </c>
      <c r="J9" s="500">
        <v>250</v>
      </c>
      <c r="K9" s="500" t="s">
        <v>45</v>
      </c>
      <c r="L9" s="1297"/>
      <c r="M9" s="1417"/>
      <c r="N9" s="1420"/>
      <c r="O9" s="1417"/>
      <c r="P9" s="1421"/>
      <c r="Q9" s="1417"/>
      <c r="R9" s="1421"/>
      <c r="S9" s="1297"/>
    </row>
    <row r="10" spans="1:19" ht="70.150000000000006" customHeight="1">
      <c r="A10" s="1390">
        <v>2</v>
      </c>
      <c r="B10" s="1390">
        <v>1</v>
      </c>
      <c r="C10" s="1390">
        <v>4</v>
      </c>
      <c r="D10" s="1390">
        <v>2</v>
      </c>
      <c r="E10" s="1402" t="s">
        <v>1967</v>
      </c>
      <c r="F10" s="1360" t="s">
        <v>1968</v>
      </c>
      <c r="G10" s="1360" t="s">
        <v>1969</v>
      </c>
      <c r="H10" s="1390" t="s">
        <v>323</v>
      </c>
      <c r="I10" s="1390" t="s">
        <v>324</v>
      </c>
      <c r="J10" s="1390">
        <v>1</v>
      </c>
      <c r="K10" s="1390" t="s">
        <v>57</v>
      </c>
      <c r="L10" s="1360" t="s">
        <v>1970</v>
      </c>
      <c r="M10" s="1413" t="s">
        <v>41</v>
      </c>
      <c r="N10" s="1390"/>
      <c r="O10" s="1408">
        <v>29000</v>
      </c>
      <c r="P10" s="1392"/>
      <c r="Q10" s="1408">
        <v>29000</v>
      </c>
      <c r="R10" s="1392"/>
      <c r="S10" s="1360" t="s">
        <v>2205</v>
      </c>
    </row>
    <row r="11" spans="1:19" ht="11.45" customHeight="1">
      <c r="A11" s="1404"/>
      <c r="B11" s="1404"/>
      <c r="C11" s="1404"/>
      <c r="D11" s="1404"/>
      <c r="E11" s="1406"/>
      <c r="F11" s="1361"/>
      <c r="G11" s="1361"/>
      <c r="H11" s="1404"/>
      <c r="I11" s="1391"/>
      <c r="J11" s="1391"/>
      <c r="K11" s="1391"/>
      <c r="L11" s="1361"/>
      <c r="M11" s="1414"/>
      <c r="N11" s="1404"/>
      <c r="O11" s="1409"/>
      <c r="P11" s="1405"/>
      <c r="Q11" s="1409"/>
      <c r="R11" s="1405"/>
      <c r="S11" s="1361"/>
    </row>
    <row r="12" spans="1:19" ht="136.9" customHeight="1">
      <c r="A12" s="1391"/>
      <c r="B12" s="1391"/>
      <c r="C12" s="1391"/>
      <c r="D12" s="1391"/>
      <c r="E12" s="1403"/>
      <c r="F12" s="1011"/>
      <c r="G12" s="1011"/>
      <c r="H12" s="1391"/>
      <c r="I12" s="362" t="s">
        <v>1971</v>
      </c>
      <c r="J12" s="362">
        <v>20</v>
      </c>
      <c r="K12" s="362" t="s">
        <v>45</v>
      </c>
      <c r="L12" s="1011"/>
      <c r="M12" s="1419"/>
      <c r="N12" s="1391"/>
      <c r="O12" s="1410"/>
      <c r="P12" s="1393"/>
      <c r="Q12" s="1410"/>
      <c r="R12" s="1393"/>
      <c r="S12" s="1011"/>
    </row>
    <row r="13" spans="1:19" s="390" customFormat="1" ht="37.15" customHeight="1">
      <c r="A13" s="1390">
        <v>3</v>
      </c>
      <c r="B13" s="1390">
        <v>1</v>
      </c>
      <c r="C13" s="1390">
        <v>4</v>
      </c>
      <c r="D13" s="1390">
        <v>5</v>
      </c>
      <c r="E13" s="1402" t="s">
        <v>1972</v>
      </c>
      <c r="F13" s="1360" t="s">
        <v>2206</v>
      </c>
      <c r="G13" s="1360" t="s">
        <v>1973</v>
      </c>
      <c r="H13" s="1360" t="s">
        <v>1974</v>
      </c>
      <c r="I13" s="354" t="s">
        <v>102</v>
      </c>
      <c r="J13" s="354">
        <v>2</v>
      </c>
      <c r="K13" s="354" t="s">
        <v>57</v>
      </c>
      <c r="L13" s="1360" t="s">
        <v>1975</v>
      </c>
      <c r="M13" s="1413" t="s">
        <v>1976</v>
      </c>
      <c r="N13" s="1360"/>
      <c r="O13" s="1408">
        <v>330000</v>
      </c>
      <c r="P13" s="1360"/>
      <c r="Q13" s="1408">
        <v>330000</v>
      </c>
      <c r="R13" s="1360"/>
      <c r="S13" s="1360" t="s">
        <v>2205</v>
      </c>
    </row>
    <row r="14" spans="1:19" s="390" customFormat="1" ht="35.450000000000003" customHeight="1">
      <c r="A14" s="1404"/>
      <c r="B14" s="1404"/>
      <c r="C14" s="1404"/>
      <c r="D14" s="1404"/>
      <c r="E14" s="1406"/>
      <c r="F14" s="1361"/>
      <c r="G14" s="1361"/>
      <c r="H14" s="1011"/>
      <c r="I14" s="354" t="s">
        <v>72</v>
      </c>
      <c r="J14" s="354">
        <v>60</v>
      </c>
      <c r="K14" s="354" t="s">
        <v>45</v>
      </c>
      <c r="L14" s="1361"/>
      <c r="M14" s="1414"/>
      <c r="N14" s="1361"/>
      <c r="O14" s="1409"/>
      <c r="P14" s="1361"/>
      <c r="Q14" s="1408"/>
      <c r="R14" s="1360"/>
      <c r="S14" s="1361"/>
    </row>
    <row r="15" spans="1:19" s="390" customFormat="1" ht="43.9" customHeight="1">
      <c r="A15" s="1404"/>
      <c r="B15" s="1404"/>
      <c r="C15" s="1404"/>
      <c r="D15" s="1404"/>
      <c r="E15" s="1406"/>
      <c r="F15" s="1361"/>
      <c r="G15" s="1361"/>
      <c r="H15" s="1360" t="s">
        <v>323</v>
      </c>
      <c r="I15" s="354" t="s">
        <v>324</v>
      </c>
      <c r="J15" s="354">
        <v>1</v>
      </c>
      <c r="K15" s="354" t="s">
        <v>249</v>
      </c>
      <c r="L15" s="1361"/>
      <c r="M15" s="1414"/>
      <c r="N15" s="1361"/>
      <c r="O15" s="1409"/>
      <c r="P15" s="1361"/>
      <c r="Q15" s="1408"/>
      <c r="R15" s="1360"/>
      <c r="S15" s="1361"/>
    </row>
    <row r="16" spans="1:19" s="390" customFormat="1" ht="31.15" customHeight="1">
      <c r="A16" s="1404"/>
      <c r="B16" s="1404"/>
      <c r="C16" s="1404"/>
      <c r="D16" s="1404"/>
      <c r="E16" s="1406"/>
      <c r="F16" s="1361"/>
      <c r="G16" s="1361"/>
      <c r="H16" s="1011"/>
      <c r="I16" s="354" t="s">
        <v>72</v>
      </c>
      <c r="J16" s="354">
        <v>22</v>
      </c>
      <c r="K16" s="354" t="s">
        <v>45</v>
      </c>
      <c r="L16" s="1361"/>
      <c r="M16" s="1414"/>
      <c r="N16" s="1361"/>
      <c r="O16" s="1409"/>
      <c r="P16" s="1361"/>
      <c r="Q16" s="1408"/>
      <c r="R16" s="1360"/>
      <c r="S16" s="1361"/>
    </row>
    <row r="17" spans="1:19" s="390" customFormat="1" ht="30" customHeight="1">
      <c r="A17" s="1404"/>
      <c r="B17" s="1404"/>
      <c r="C17" s="1404"/>
      <c r="D17" s="1404"/>
      <c r="E17" s="1406"/>
      <c r="F17" s="1361"/>
      <c r="G17" s="1361"/>
      <c r="H17" s="1360" t="s">
        <v>172</v>
      </c>
      <c r="I17" s="354" t="s">
        <v>318</v>
      </c>
      <c r="J17" s="354">
        <v>2</v>
      </c>
      <c r="K17" s="354" t="s">
        <v>57</v>
      </c>
      <c r="L17" s="1361"/>
      <c r="M17" s="1414"/>
      <c r="N17" s="1361"/>
      <c r="O17" s="1409"/>
      <c r="P17" s="1361"/>
      <c r="Q17" s="1408"/>
      <c r="R17" s="1360"/>
      <c r="S17" s="1361"/>
    </row>
    <row r="18" spans="1:19" ht="37.15" customHeight="1">
      <c r="A18" s="1391"/>
      <c r="B18" s="1391"/>
      <c r="C18" s="1391"/>
      <c r="D18" s="1391"/>
      <c r="E18" s="1403"/>
      <c r="F18" s="1011"/>
      <c r="G18" s="1011"/>
      <c r="H18" s="1011"/>
      <c r="I18" s="354" t="s">
        <v>72</v>
      </c>
      <c r="J18" s="354">
        <v>55</v>
      </c>
      <c r="K18" s="362" t="s">
        <v>45</v>
      </c>
      <c r="L18" s="1011"/>
      <c r="M18" s="1419"/>
      <c r="N18" s="1011"/>
      <c r="O18" s="1410"/>
      <c r="P18" s="1011"/>
      <c r="Q18" s="1408"/>
      <c r="R18" s="1360"/>
      <c r="S18" s="1011"/>
    </row>
    <row r="19" spans="1:19" ht="100.15" customHeight="1">
      <c r="A19" s="1390">
        <v>4</v>
      </c>
      <c r="B19" s="1390">
        <v>1</v>
      </c>
      <c r="C19" s="1390">
        <v>4</v>
      </c>
      <c r="D19" s="1390">
        <v>5</v>
      </c>
      <c r="E19" s="1402" t="s">
        <v>1977</v>
      </c>
      <c r="F19" s="1360" t="s">
        <v>1978</v>
      </c>
      <c r="G19" s="1360" t="s">
        <v>2207</v>
      </c>
      <c r="H19" s="1360" t="s">
        <v>46</v>
      </c>
      <c r="I19" s="354" t="s">
        <v>451</v>
      </c>
      <c r="J19" s="362">
        <v>1</v>
      </c>
      <c r="K19" s="362" t="s">
        <v>57</v>
      </c>
      <c r="L19" s="1360" t="s">
        <v>1979</v>
      </c>
      <c r="M19" s="1413" t="s">
        <v>41</v>
      </c>
      <c r="N19" s="1390"/>
      <c r="O19" s="1408">
        <v>25000</v>
      </c>
      <c r="P19" s="1390"/>
      <c r="Q19" s="1408">
        <v>25000</v>
      </c>
      <c r="R19" s="1390"/>
      <c r="S19" s="1360" t="s">
        <v>2205</v>
      </c>
    </row>
    <row r="20" spans="1:19" ht="108.6" customHeight="1">
      <c r="A20" s="1391"/>
      <c r="B20" s="1391"/>
      <c r="C20" s="1391"/>
      <c r="D20" s="1391"/>
      <c r="E20" s="1403"/>
      <c r="F20" s="1011"/>
      <c r="G20" s="1011"/>
      <c r="H20" s="1011"/>
      <c r="I20" s="354" t="s">
        <v>667</v>
      </c>
      <c r="J20" s="354">
        <v>50</v>
      </c>
      <c r="K20" s="362" t="s">
        <v>45</v>
      </c>
      <c r="L20" s="1011"/>
      <c r="M20" s="1419"/>
      <c r="N20" s="1391"/>
      <c r="O20" s="1410"/>
      <c r="P20" s="1391"/>
      <c r="Q20" s="1410"/>
      <c r="R20" s="1391"/>
      <c r="S20" s="1011"/>
    </row>
    <row r="21" spans="1:19" ht="71.25" customHeight="1">
      <c r="A21" s="1390">
        <v>5</v>
      </c>
      <c r="B21" s="1390">
        <v>1</v>
      </c>
      <c r="C21" s="1390">
        <v>4</v>
      </c>
      <c r="D21" s="1390">
        <v>2</v>
      </c>
      <c r="E21" s="1402" t="s">
        <v>1980</v>
      </c>
      <c r="F21" s="1360" t="s">
        <v>1981</v>
      </c>
      <c r="G21" s="1360" t="s">
        <v>1982</v>
      </c>
      <c r="H21" s="1360" t="s">
        <v>46</v>
      </c>
      <c r="I21" s="502" t="s">
        <v>47</v>
      </c>
      <c r="J21" s="502">
        <v>1</v>
      </c>
      <c r="K21" s="503" t="s">
        <v>57</v>
      </c>
      <c r="L21" s="1360" t="s">
        <v>1983</v>
      </c>
      <c r="M21" s="1413" t="s">
        <v>41</v>
      </c>
      <c r="N21" s="1390"/>
      <c r="O21" s="1408">
        <v>20000</v>
      </c>
      <c r="P21" s="1390"/>
      <c r="Q21" s="1408">
        <v>20000</v>
      </c>
      <c r="R21" s="1390"/>
      <c r="S21" s="1360" t="s">
        <v>2205</v>
      </c>
    </row>
    <row r="22" spans="1:19" ht="53.25" customHeight="1">
      <c r="A22" s="1404"/>
      <c r="B22" s="1404"/>
      <c r="C22" s="1404"/>
      <c r="D22" s="1404"/>
      <c r="E22" s="1406"/>
      <c r="F22" s="1361"/>
      <c r="G22" s="1361"/>
      <c r="H22" s="1361"/>
      <c r="I22" s="502" t="s">
        <v>48</v>
      </c>
      <c r="J22" s="502">
        <v>50</v>
      </c>
      <c r="K22" s="503" t="s">
        <v>45</v>
      </c>
      <c r="L22" s="1361"/>
      <c r="M22" s="1414"/>
      <c r="N22" s="1404"/>
      <c r="O22" s="1409"/>
      <c r="P22" s="1404"/>
      <c r="Q22" s="1409"/>
      <c r="R22" s="1404"/>
      <c r="S22" s="1361"/>
    </row>
    <row r="23" spans="1:19" ht="11.25" customHeight="1">
      <c r="A23" s="1404"/>
      <c r="B23" s="1404"/>
      <c r="C23" s="1404"/>
      <c r="D23" s="1404"/>
      <c r="E23" s="1406"/>
      <c r="F23" s="1361"/>
      <c r="G23" s="1361"/>
      <c r="H23" s="1361"/>
      <c r="I23" s="504"/>
      <c r="J23" s="504"/>
      <c r="K23" s="505"/>
      <c r="L23" s="1361"/>
      <c r="M23" s="1414"/>
      <c r="N23" s="1404"/>
      <c r="O23" s="1409"/>
      <c r="P23" s="1404"/>
      <c r="Q23" s="1409"/>
      <c r="R23" s="1404"/>
      <c r="S23" s="1361"/>
    </row>
    <row r="24" spans="1:19" ht="21" customHeight="1">
      <c r="A24" s="1391"/>
      <c r="B24" s="1391"/>
      <c r="C24" s="1391"/>
      <c r="D24" s="1391"/>
      <c r="E24" s="1403"/>
      <c r="F24" s="1011"/>
      <c r="G24" s="1011"/>
      <c r="H24" s="1011"/>
      <c r="I24" s="506"/>
      <c r="J24" s="506"/>
      <c r="K24" s="507"/>
      <c r="L24" s="1011"/>
      <c r="M24" s="1419"/>
      <c r="N24" s="1391"/>
      <c r="O24" s="1410"/>
      <c r="P24" s="1391"/>
      <c r="Q24" s="1410"/>
      <c r="R24" s="1391"/>
      <c r="S24" s="1011"/>
    </row>
    <row r="25" spans="1:19" ht="69" customHeight="1">
      <c r="A25" s="1390">
        <v>6</v>
      </c>
      <c r="B25" s="1390">
        <v>1</v>
      </c>
      <c r="C25" s="1390">
        <v>4</v>
      </c>
      <c r="D25" s="1390">
        <v>2</v>
      </c>
      <c r="E25" s="1402" t="s">
        <v>1984</v>
      </c>
      <c r="F25" s="1360" t="s">
        <v>1985</v>
      </c>
      <c r="G25" s="1360" t="s">
        <v>1986</v>
      </c>
      <c r="H25" s="1360" t="s">
        <v>1718</v>
      </c>
      <c r="I25" s="493" t="s">
        <v>1987</v>
      </c>
      <c r="J25" s="493">
        <v>1</v>
      </c>
      <c r="K25" s="361" t="s">
        <v>57</v>
      </c>
      <c r="L25" s="1360" t="s">
        <v>1988</v>
      </c>
      <c r="M25" s="1413" t="s">
        <v>41</v>
      </c>
      <c r="N25" s="1390"/>
      <c r="O25" s="1408">
        <v>10000</v>
      </c>
      <c r="P25" s="1390"/>
      <c r="Q25" s="1408">
        <v>10000</v>
      </c>
      <c r="R25" s="1390"/>
      <c r="S25" s="1360" t="s">
        <v>2205</v>
      </c>
    </row>
    <row r="26" spans="1:19" ht="58.15" customHeight="1">
      <c r="A26" s="1404"/>
      <c r="B26" s="1404"/>
      <c r="C26" s="1404"/>
      <c r="D26" s="1404"/>
      <c r="E26" s="1406"/>
      <c r="F26" s="1361"/>
      <c r="G26" s="1361"/>
      <c r="H26" s="1361"/>
      <c r="I26" s="354" t="s">
        <v>72</v>
      </c>
      <c r="J26" s="354">
        <v>100</v>
      </c>
      <c r="K26" s="362" t="s">
        <v>45</v>
      </c>
      <c r="L26" s="1361"/>
      <c r="M26" s="1414"/>
      <c r="N26" s="1404"/>
      <c r="O26" s="1409"/>
      <c r="P26" s="1404"/>
      <c r="Q26" s="1409"/>
      <c r="R26" s="1404"/>
      <c r="S26" s="1361"/>
    </row>
    <row r="27" spans="1:19" ht="88.9" customHeight="1">
      <c r="A27" s="1416">
        <v>7</v>
      </c>
      <c r="B27" s="1416">
        <v>1</v>
      </c>
      <c r="C27" s="1416">
        <v>4</v>
      </c>
      <c r="D27" s="1416">
        <v>2</v>
      </c>
      <c r="E27" s="1398" t="s">
        <v>1989</v>
      </c>
      <c r="F27" s="1297" t="s">
        <v>1990</v>
      </c>
      <c r="G27" s="1297" t="s">
        <v>1991</v>
      </c>
      <c r="H27" s="1297" t="s">
        <v>715</v>
      </c>
      <c r="I27" s="354" t="s">
        <v>204</v>
      </c>
      <c r="J27" s="354">
        <v>1</v>
      </c>
      <c r="K27" s="362" t="s">
        <v>57</v>
      </c>
      <c r="L27" s="1297" t="s">
        <v>1992</v>
      </c>
      <c r="M27" s="1415" t="s">
        <v>41</v>
      </c>
      <c r="N27" s="1416"/>
      <c r="O27" s="1417">
        <v>150000</v>
      </c>
      <c r="P27" s="1418"/>
      <c r="Q27" s="1417">
        <v>150000</v>
      </c>
      <c r="R27" s="1418"/>
      <c r="S27" s="1297" t="s">
        <v>2205</v>
      </c>
    </row>
    <row r="28" spans="1:19" ht="88.9" customHeight="1">
      <c r="A28" s="1416"/>
      <c r="B28" s="1416"/>
      <c r="C28" s="1416"/>
      <c r="D28" s="1416"/>
      <c r="E28" s="1398"/>
      <c r="F28" s="1297"/>
      <c r="G28" s="1297"/>
      <c r="H28" s="1297"/>
      <c r="I28" s="354" t="s">
        <v>72</v>
      </c>
      <c r="J28" s="354">
        <v>25</v>
      </c>
      <c r="K28" s="362" t="s">
        <v>45</v>
      </c>
      <c r="L28" s="1297"/>
      <c r="M28" s="1415"/>
      <c r="N28" s="1416"/>
      <c r="O28" s="1417"/>
      <c r="P28" s="1418"/>
      <c r="Q28" s="1417"/>
      <c r="R28" s="1418"/>
      <c r="S28" s="1297"/>
    </row>
    <row r="29" spans="1:19" ht="91.15" customHeight="1">
      <c r="A29" s="1416"/>
      <c r="B29" s="1416"/>
      <c r="C29" s="1416"/>
      <c r="D29" s="1416"/>
      <c r="E29" s="1398"/>
      <c r="F29" s="1297"/>
      <c r="G29" s="1297"/>
      <c r="H29" s="1297"/>
      <c r="I29" s="354" t="s">
        <v>1993</v>
      </c>
      <c r="J29" s="354">
        <v>1</v>
      </c>
      <c r="K29" s="362" t="s">
        <v>57</v>
      </c>
      <c r="L29" s="1297"/>
      <c r="M29" s="1415"/>
      <c r="N29" s="1416"/>
      <c r="O29" s="1417"/>
      <c r="P29" s="1418"/>
      <c r="Q29" s="1417"/>
      <c r="R29" s="1418"/>
      <c r="S29" s="1297"/>
    </row>
    <row r="30" spans="1:19" ht="28.9" customHeight="1">
      <c r="A30" s="1390">
        <v>8</v>
      </c>
      <c r="B30" s="1390">
        <v>1</v>
      </c>
      <c r="C30" s="1390">
        <v>4</v>
      </c>
      <c r="D30" s="1390">
        <v>2</v>
      </c>
      <c r="E30" s="1402" t="s">
        <v>1994</v>
      </c>
      <c r="F30" s="1360" t="s">
        <v>1995</v>
      </c>
      <c r="G30" s="1360" t="s">
        <v>2208</v>
      </c>
      <c r="H30" s="1297" t="s">
        <v>323</v>
      </c>
      <c r="I30" s="354" t="s">
        <v>324</v>
      </c>
      <c r="J30" s="354">
        <v>5</v>
      </c>
      <c r="K30" s="354" t="s">
        <v>57</v>
      </c>
      <c r="L30" s="1360" t="s">
        <v>1996</v>
      </c>
      <c r="M30" s="1390" t="s">
        <v>41</v>
      </c>
      <c r="N30" s="1360"/>
      <c r="O30" s="1408">
        <v>145000</v>
      </c>
      <c r="P30" s="1407"/>
      <c r="Q30" s="1408">
        <v>145000</v>
      </c>
      <c r="R30" s="1407"/>
      <c r="S30" s="1360" t="s">
        <v>2205</v>
      </c>
    </row>
    <row r="31" spans="1:19" ht="28.9" customHeight="1">
      <c r="A31" s="1404"/>
      <c r="B31" s="1404"/>
      <c r="C31" s="1404"/>
      <c r="D31" s="1404"/>
      <c r="E31" s="1406"/>
      <c r="F31" s="1361"/>
      <c r="G31" s="1361"/>
      <c r="H31" s="1297"/>
      <c r="I31" s="354" t="s">
        <v>970</v>
      </c>
      <c r="J31" s="354">
        <v>50</v>
      </c>
      <c r="K31" s="354" t="s">
        <v>45</v>
      </c>
      <c r="L31" s="1361"/>
      <c r="M31" s="1404"/>
      <c r="N31" s="1361"/>
      <c r="O31" s="1409"/>
      <c r="P31" s="1411"/>
      <c r="Q31" s="1408"/>
      <c r="R31" s="1407"/>
      <c r="S31" s="1361"/>
    </row>
    <row r="32" spans="1:19" ht="31.9" customHeight="1">
      <c r="A32" s="1404"/>
      <c r="B32" s="1404"/>
      <c r="C32" s="1404"/>
      <c r="D32" s="1404"/>
      <c r="E32" s="1406"/>
      <c r="F32" s="1361"/>
      <c r="G32" s="1361"/>
      <c r="H32" s="1297" t="s">
        <v>1997</v>
      </c>
      <c r="I32" s="354" t="s">
        <v>1998</v>
      </c>
      <c r="J32" s="354">
        <v>1</v>
      </c>
      <c r="K32" s="354" t="s">
        <v>57</v>
      </c>
      <c r="L32" s="1361"/>
      <c r="M32" s="1404"/>
      <c r="N32" s="1361"/>
      <c r="O32" s="1409"/>
      <c r="P32" s="1411"/>
      <c r="Q32" s="1408"/>
      <c r="R32" s="1407"/>
      <c r="S32" s="1361"/>
    </row>
    <row r="33" spans="1:19" ht="31.9" customHeight="1">
      <c r="A33" s="1404"/>
      <c r="B33" s="1404"/>
      <c r="C33" s="1404"/>
      <c r="D33" s="1404"/>
      <c r="E33" s="1406"/>
      <c r="F33" s="1361"/>
      <c r="G33" s="1361"/>
      <c r="H33" s="1297"/>
      <c r="I33" s="354" t="s">
        <v>72</v>
      </c>
      <c r="J33" s="354">
        <v>80</v>
      </c>
      <c r="K33" s="354" t="s">
        <v>45</v>
      </c>
      <c r="L33" s="1361"/>
      <c r="M33" s="1404"/>
      <c r="N33" s="1361"/>
      <c r="O33" s="1409"/>
      <c r="P33" s="1411"/>
      <c r="Q33" s="1408"/>
      <c r="R33" s="1407"/>
      <c r="S33" s="1361"/>
    </row>
    <row r="34" spans="1:19" ht="28.9" customHeight="1">
      <c r="A34" s="1404"/>
      <c r="B34" s="1404"/>
      <c r="C34" s="1404"/>
      <c r="D34" s="1404"/>
      <c r="E34" s="1406"/>
      <c r="F34" s="1361"/>
      <c r="G34" s="1361"/>
      <c r="H34" s="1297"/>
      <c r="I34" s="354" t="s">
        <v>44</v>
      </c>
      <c r="J34" s="354">
        <v>1</v>
      </c>
      <c r="K34" s="354" t="s">
        <v>57</v>
      </c>
      <c r="L34" s="1361"/>
      <c r="M34" s="1404"/>
      <c r="N34" s="1361"/>
      <c r="O34" s="1409"/>
      <c r="P34" s="1411"/>
      <c r="Q34" s="1408"/>
      <c r="R34" s="1407"/>
      <c r="S34" s="1361"/>
    </row>
    <row r="35" spans="1:19" ht="30.6" customHeight="1">
      <c r="A35" s="1404"/>
      <c r="B35" s="1404"/>
      <c r="C35" s="1404"/>
      <c r="D35" s="1404"/>
      <c r="E35" s="1406"/>
      <c r="F35" s="1361"/>
      <c r="G35" s="1361"/>
      <c r="H35" s="1297"/>
      <c r="I35" s="354" t="s">
        <v>90</v>
      </c>
      <c r="J35" s="354">
        <v>6</v>
      </c>
      <c r="K35" s="354" t="s">
        <v>45</v>
      </c>
      <c r="L35" s="1361"/>
      <c r="M35" s="1404"/>
      <c r="N35" s="1361"/>
      <c r="O35" s="1409"/>
      <c r="P35" s="1411"/>
      <c r="Q35" s="1408"/>
      <c r="R35" s="1407"/>
      <c r="S35" s="1361"/>
    </row>
    <row r="36" spans="1:19" ht="25.9" customHeight="1">
      <c r="A36" s="1404"/>
      <c r="B36" s="1404"/>
      <c r="C36" s="1404"/>
      <c r="D36" s="1404"/>
      <c r="E36" s="1406"/>
      <c r="F36" s="1361"/>
      <c r="G36" s="1361"/>
      <c r="H36" s="1297" t="s">
        <v>715</v>
      </c>
      <c r="I36" s="354" t="s">
        <v>318</v>
      </c>
      <c r="J36" s="354">
        <v>1</v>
      </c>
      <c r="K36" s="354" t="s">
        <v>57</v>
      </c>
      <c r="L36" s="1361"/>
      <c r="M36" s="1404"/>
      <c r="N36" s="1361"/>
      <c r="O36" s="1409"/>
      <c r="P36" s="1411"/>
      <c r="Q36" s="1408"/>
      <c r="R36" s="1407"/>
      <c r="S36" s="1361"/>
    </row>
    <row r="37" spans="1:19" ht="29.45" customHeight="1">
      <c r="A37" s="1391"/>
      <c r="B37" s="1391"/>
      <c r="C37" s="1391"/>
      <c r="D37" s="1391"/>
      <c r="E37" s="1403"/>
      <c r="F37" s="1011"/>
      <c r="G37" s="1011"/>
      <c r="H37" s="1297"/>
      <c r="I37" s="354" t="s">
        <v>72</v>
      </c>
      <c r="J37" s="362">
        <v>30</v>
      </c>
      <c r="K37" s="362" t="s">
        <v>45</v>
      </c>
      <c r="L37" s="1011"/>
      <c r="M37" s="1391"/>
      <c r="N37" s="1011"/>
      <c r="O37" s="1410"/>
      <c r="P37" s="1412"/>
      <c r="Q37" s="1408"/>
      <c r="R37" s="1407"/>
      <c r="S37" s="1011"/>
    </row>
    <row r="38" spans="1:19" s="391" customFormat="1" ht="87.6" customHeight="1">
      <c r="A38" s="1390">
        <v>9</v>
      </c>
      <c r="B38" s="1390">
        <v>1</v>
      </c>
      <c r="C38" s="1390">
        <v>4</v>
      </c>
      <c r="D38" s="1390">
        <v>2</v>
      </c>
      <c r="E38" s="1402" t="s">
        <v>1999</v>
      </c>
      <c r="F38" s="1360" t="s">
        <v>2000</v>
      </c>
      <c r="G38" s="1360" t="s">
        <v>2001</v>
      </c>
      <c r="H38" s="1390" t="s">
        <v>323</v>
      </c>
      <c r="I38" s="362" t="s">
        <v>324</v>
      </c>
      <c r="J38" s="362">
        <v>2</v>
      </c>
      <c r="K38" s="362" t="s">
        <v>57</v>
      </c>
      <c r="L38" s="1360" t="s">
        <v>2002</v>
      </c>
      <c r="M38" s="1390" t="s">
        <v>41</v>
      </c>
      <c r="N38" s="1390"/>
      <c r="O38" s="1392">
        <v>70000</v>
      </c>
      <c r="P38" s="1390"/>
      <c r="Q38" s="1392">
        <v>70000</v>
      </c>
      <c r="R38" s="1390"/>
      <c r="S38" s="1360" t="s">
        <v>2205</v>
      </c>
    </row>
    <row r="39" spans="1:19" s="34" customFormat="1" ht="81.599999999999994" customHeight="1">
      <c r="A39" s="1404"/>
      <c r="B39" s="1404"/>
      <c r="C39" s="1404"/>
      <c r="D39" s="1404"/>
      <c r="E39" s="1406"/>
      <c r="F39" s="1361"/>
      <c r="G39" s="1361"/>
      <c r="H39" s="1391"/>
      <c r="I39" s="501" t="s">
        <v>72</v>
      </c>
      <c r="J39" s="501">
        <v>20</v>
      </c>
      <c r="K39" s="501" t="s">
        <v>45</v>
      </c>
      <c r="L39" s="1361"/>
      <c r="M39" s="1404"/>
      <c r="N39" s="1404"/>
      <c r="O39" s="1405"/>
      <c r="P39" s="1404"/>
      <c r="Q39" s="1405"/>
      <c r="R39" s="1404"/>
      <c r="S39" s="1361"/>
    </row>
    <row r="40" spans="1:19" ht="112.15" customHeight="1">
      <c r="A40" s="1360">
        <v>10</v>
      </c>
      <c r="B40" s="1360">
        <v>1</v>
      </c>
      <c r="C40" s="1360">
        <v>4</v>
      </c>
      <c r="D40" s="1360">
        <v>2</v>
      </c>
      <c r="E40" s="1398" t="s">
        <v>2003</v>
      </c>
      <c r="F40" s="1297" t="s">
        <v>2004</v>
      </c>
      <c r="G40" s="1297" t="s">
        <v>2005</v>
      </c>
      <c r="H40" s="1297" t="s">
        <v>715</v>
      </c>
      <c r="I40" s="354" t="s">
        <v>204</v>
      </c>
      <c r="J40" s="354">
        <v>1</v>
      </c>
      <c r="K40" s="354" t="s">
        <v>57</v>
      </c>
      <c r="L40" s="1297" t="s">
        <v>2006</v>
      </c>
      <c r="M40" s="1297" t="s">
        <v>41</v>
      </c>
      <c r="N40" s="1297"/>
      <c r="O40" s="1394">
        <v>37000</v>
      </c>
      <c r="P40" s="1297"/>
      <c r="Q40" s="1397">
        <v>37000</v>
      </c>
      <c r="R40" s="1399"/>
      <c r="S40" s="1297" t="s">
        <v>2205</v>
      </c>
    </row>
    <row r="41" spans="1:19" ht="136.9" customHeight="1">
      <c r="A41" s="1361"/>
      <c r="B41" s="1361"/>
      <c r="C41" s="1361"/>
      <c r="D41" s="1361"/>
      <c r="E41" s="1297"/>
      <c r="F41" s="1297"/>
      <c r="G41" s="1297"/>
      <c r="H41" s="1297"/>
      <c r="I41" s="354" t="s">
        <v>72</v>
      </c>
      <c r="J41" s="354">
        <v>20</v>
      </c>
      <c r="K41" s="354" t="s">
        <v>45</v>
      </c>
      <c r="L41" s="1297"/>
      <c r="M41" s="1297"/>
      <c r="N41" s="1297"/>
      <c r="O41" s="1395"/>
      <c r="P41" s="1297"/>
      <c r="Q41" s="1397"/>
      <c r="R41" s="1400"/>
      <c r="S41" s="1297"/>
    </row>
    <row r="42" spans="1:19" ht="128.44999999999999" customHeight="1">
      <c r="A42" s="1011"/>
      <c r="B42" s="1011"/>
      <c r="C42" s="1361"/>
      <c r="D42" s="1011"/>
      <c r="E42" s="1297"/>
      <c r="F42" s="1297"/>
      <c r="G42" s="1297"/>
      <c r="H42" s="1297"/>
      <c r="I42" s="354" t="s">
        <v>2007</v>
      </c>
      <c r="J42" s="354">
        <v>1</v>
      </c>
      <c r="K42" s="354" t="s">
        <v>57</v>
      </c>
      <c r="L42" s="1297"/>
      <c r="M42" s="1297"/>
      <c r="N42" s="1297"/>
      <c r="O42" s="1396"/>
      <c r="P42" s="1297"/>
      <c r="Q42" s="1397"/>
      <c r="R42" s="1401"/>
      <c r="S42" s="1297"/>
    </row>
    <row r="43" spans="1:19" ht="87.6" customHeight="1">
      <c r="A43" s="1390">
        <v>11</v>
      </c>
      <c r="B43" s="1390">
        <v>1</v>
      </c>
      <c r="C43" s="1390">
        <v>4</v>
      </c>
      <c r="D43" s="1390">
        <v>2</v>
      </c>
      <c r="E43" s="1402" t="s">
        <v>2008</v>
      </c>
      <c r="F43" s="1360" t="s">
        <v>2009</v>
      </c>
      <c r="G43" s="1360" t="s">
        <v>2010</v>
      </c>
      <c r="H43" s="1360" t="s">
        <v>46</v>
      </c>
      <c r="I43" s="354" t="s">
        <v>47</v>
      </c>
      <c r="J43" s="354">
        <v>1</v>
      </c>
      <c r="K43" s="354" t="s">
        <v>57</v>
      </c>
      <c r="L43" s="1360" t="s">
        <v>1979</v>
      </c>
      <c r="M43" s="1388"/>
      <c r="N43" s="1390" t="s">
        <v>63</v>
      </c>
      <c r="O43" s="1388"/>
      <c r="P43" s="1392">
        <v>30000</v>
      </c>
      <c r="Q43" s="1388"/>
      <c r="R43" s="1392">
        <v>30000</v>
      </c>
      <c r="S43" s="1360" t="s">
        <v>2205</v>
      </c>
    </row>
    <row r="44" spans="1:19" ht="72.599999999999994" customHeight="1">
      <c r="A44" s="1391"/>
      <c r="B44" s="1391"/>
      <c r="C44" s="1391"/>
      <c r="D44" s="1391"/>
      <c r="E44" s="1403"/>
      <c r="F44" s="1011"/>
      <c r="G44" s="1011"/>
      <c r="H44" s="1011"/>
      <c r="I44" s="354" t="s">
        <v>72</v>
      </c>
      <c r="J44" s="354">
        <v>50</v>
      </c>
      <c r="K44" s="362" t="s">
        <v>45</v>
      </c>
      <c r="L44" s="1011"/>
      <c r="M44" s="1389"/>
      <c r="N44" s="1391"/>
      <c r="O44" s="1389"/>
      <c r="P44" s="1393"/>
      <c r="Q44" s="1389"/>
      <c r="R44" s="1393"/>
      <c r="S44" s="1011"/>
    </row>
    <row r="46" spans="1:19">
      <c r="P46" s="1386"/>
      <c r="Q46" s="667" t="s">
        <v>31</v>
      </c>
      <c r="R46" s="667" t="s">
        <v>32</v>
      </c>
      <c r="S46" s="667"/>
    </row>
    <row r="47" spans="1:19">
      <c r="P47" s="1387"/>
      <c r="Q47" s="667"/>
      <c r="R47" s="68">
        <v>2024</v>
      </c>
      <c r="S47" s="68">
        <v>2025</v>
      </c>
    </row>
    <row r="48" spans="1:19">
      <c r="P48" s="392" t="s">
        <v>101</v>
      </c>
      <c r="Q48" s="40">
        <v>11</v>
      </c>
      <c r="R48" s="64">
        <f>Q40+Q38+Q30+Q21+Q27+Q25+Q19+Q13+Q10+Q6</f>
        <v>926000</v>
      </c>
      <c r="S48" s="64">
        <f>R43</f>
        <v>30000</v>
      </c>
    </row>
  </sheetData>
  <mergeCells count="20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9"/>
    <mergeCell ref="H8:H9"/>
    <mergeCell ref="F6:F9"/>
    <mergeCell ref="G6:G9"/>
    <mergeCell ref="H6:H7"/>
    <mergeCell ref="L6:L9"/>
    <mergeCell ref="M6:M9"/>
    <mergeCell ref="N6:N9"/>
    <mergeCell ref="A6:A9"/>
    <mergeCell ref="B6:B9"/>
    <mergeCell ref="C6:C9"/>
    <mergeCell ref="D6:D9"/>
    <mergeCell ref="E6:E9"/>
    <mergeCell ref="O6:O9"/>
    <mergeCell ref="P6:P9"/>
    <mergeCell ref="Q6:Q9"/>
    <mergeCell ref="R6:R9"/>
    <mergeCell ref="A10:A12"/>
    <mergeCell ref="B10:B12"/>
    <mergeCell ref="C10:C12"/>
    <mergeCell ref="D10:D12"/>
    <mergeCell ref="E10:E12"/>
    <mergeCell ref="F10:F12"/>
    <mergeCell ref="G10:G12"/>
    <mergeCell ref="H10:H12"/>
    <mergeCell ref="I10:I11"/>
    <mergeCell ref="J10:J11"/>
    <mergeCell ref="K10:K11"/>
    <mergeCell ref="L10:L12"/>
    <mergeCell ref="M10:M12"/>
    <mergeCell ref="N10:N12"/>
    <mergeCell ref="O10:O12"/>
    <mergeCell ref="O13:O18"/>
    <mergeCell ref="P13:P18"/>
    <mergeCell ref="Q13:Q18"/>
    <mergeCell ref="S19:S20"/>
    <mergeCell ref="M19:M20"/>
    <mergeCell ref="N19:N20"/>
    <mergeCell ref="O19:O20"/>
    <mergeCell ref="P19:P20"/>
    <mergeCell ref="Q19:Q20"/>
    <mergeCell ref="R19:R20"/>
    <mergeCell ref="P10:P12"/>
    <mergeCell ref="Q10:Q12"/>
    <mergeCell ref="R10:R12"/>
    <mergeCell ref="S10:S12"/>
    <mergeCell ref="R13:R18"/>
    <mergeCell ref="S13:S18"/>
    <mergeCell ref="G13:G18"/>
    <mergeCell ref="H13:H14"/>
    <mergeCell ref="L13:L18"/>
    <mergeCell ref="M13:M18"/>
    <mergeCell ref="N13:N18"/>
    <mergeCell ref="A19:A20"/>
    <mergeCell ref="B19:B20"/>
    <mergeCell ref="C19:C20"/>
    <mergeCell ref="D19:D20"/>
    <mergeCell ref="E19:E20"/>
    <mergeCell ref="F19:F20"/>
    <mergeCell ref="G19:G20"/>
    <mergeCell ref="H19:H20"/>
    <mergeCell ref="L19:L20"/>
    <mergeCell ref="A13:A18"/>
    <mergeCell ref="B13:B18"/>
    <mergeCell ref="C13:C18"/>
    <mergeCell ref="D13:D18"/>
    <mergeCell ref="E13:E18"/>
    <mergeCell ref="H15:H16"/>
    <mergeCell ref="H17:H18"/>
    <mergeCell ref="F13:F18"/>
    <mergeCell ref="A21:A24"/>
    <mergeCell ref="B21:B24"/>
    <mergeCell ref="C21:C24"/>
    <mergeCell ref="D21:D24"/>
    <mergeCell ref="E21:E24"/>
    <mergeCell ref="F21:F24"/>
    <mergeCell ref="G21:G24"/>
    <mergeCell ref="H21:H24"/>
    <mergeCell ref="R21:R24"/>
    <mergeCell ref="L21:L24"/>
    <mergeCell ref="M21:M24"/>
    <mergeCell ref="N21:N24"/>
    <mergeCell ref="O21:O24"/>
    <mergeCell ref="P21:P24"/>
    <mergeCell ref="Q21:Q24"/>
    <mergeCell ref="Q25:Q26"/>
    <mergeCell ref="R25:R26"/>
    <mergeCell ref="S25:S26"/>
    <mergeCell ref="S21:S24"/>
    <mergeCell ref="N25:N26"/>
    <mergeCell ref="O25:O26"/>
    <mergeCell ref="P25:P26"/>
    <mergeCell ref="P27:P29"/>
    <mergeCell ref="Q27:Q29"/>
    <mergeCell ref="R27:R29"/>
    <mergeCell ref="S27:S29"/>
    <mergeCell ref="A25:A26"/>
    <mergeCell ref="B25:B26"/>
    <mergeCell ref="C25:C26"/>
    <mergeCell ref="D25:D26"/>
    <mergeCell ref="E25:E26"/>
    <mergeCell ref="F25:F26"/>
    <mergeCell ref="G25:G26"/>
    <mergeCell ref="A27:A29"/>
    <mergeCell ref="B27:B29"/>
    <mergeCell ref="C27:C29"/>
    <mergeCell ref="D27:D29"/>
    <mergeCell ref="E27:E29"/>
    <mergeCell ref="F27:F29"/>
    <mergeCell ref="H25:H26"/>
    <mergeCell ref="L25:L26"/>
    <mergeCell ref="M25:M26"/>
    <mergeCell ref="G27:G29"/>
    <mergeCell ref="H27:H29"/>
    <mergeCell ref="L27:L29"/>
    <mergeCell ref="M27:M29"/>
    <mergeCell ref="N27:N29"/>
    <mergeCell ref="O27:O29"/>
    <mergeCell ref="O30:O37"/>
    <mergeCell ref="P30:P37"/>
    <mergeCell ref="Q30:Q37"/>
    <mergeCell ref="H32:H35"/>
    <mergeCell ref="H36:H37"/>
    <mergeCell ref="G30:G37"/>
    <mergeCell ref="H30:H31"/>
    <mergeCell ref="L30:L37"/>
    <mergeCell ref="M30:M37"/>
    <mergeCell ref="S38:S39"/>
    <mergeCell ref="M38:M39"/>
    <mergeCell ref="N38:N39"/>
    <mergeCell ref="O38:O39"/>
    <mergeCell ref="P38:P39"/>
    <mergeCell ref="Q38:Q39"/>
    <mergeCell ref="R38:R39"/>
    <mergeCell ref="A30:A37"/>
    <mergeCell ref="B30:B37"/>
    <mergeCell ref="C30:C37"/>
    <mergeCell ref="D30:D37"/>
    <mergeCell ref="E30:E37"/>
    <mergeCell ref="R30:R37"/>
    <mergeCell ref="S30:S37"/>
    <mergeCell ref="F30:F37"/>
    <mergeCell ref="N30:N37"/>
    <mergeCell ref="A38:A39"/>
    <mergeCell ref="B38:B39"/>
    <mergeCell ref="C38:C39"/>
    <mergeCell ref="D38:D39"/>
    <mergeCell ref="E38:E39"/>
    <mergeCell ref="F38:F39"/>
    <mergeCell ref="G38:G39"/>
    <mergeCell ref="H38:H39"/>
    <mergeCell ref="L38:L39"/>
    <mergeCell ref="N40:N42"/>
    <mergeCell ref="O40:O42"/>
    <mergeCell ref="P40:P42"/>
    <mergeCell ref="Q40:Q42"/>
    <mergeCell ref="Q43:Q44"/>
    <mergeCell ref="R43:R44"/>
    <mergeCell ref="S43:S44"/>
    <mergeCell ref="A40:A42"/>
    <mergeCell ref="B40:B42"/>
    <mergeCell ref="C40:C42"/>
    <mergeCell ref="D40:D42"/>
    <mergeCell ref="E40:E42"/>
    <mergeCell ref="F40:F42"/>
    <mergeCell ref="G40:G42"/>
    <mergeCell ref="H40:H42"/>
    <mergeCell ref="R40:R42"/>
    <mergeCell ref="S40:S42"/>
    <mergeCell ref="A43:A44"/>
    <mergeCell ref="B43:B44"/>
    <mergeCell ref="C43:C44"/>
    <mergeCell ref="D43:D44"/>
    <mergeCell ref="E43:E44"/>
    <mergeCell ref="F43:F44"/>
    <mergeCell ref="G43:G44"/>
    <mergeCell ref="L40:L42"/>
    <mergeCell ref="M40:M42"/>
    <mergeCell ref="P46:P47"/>
    <mergeCell ref="Q46:Q47"/>
    <mergeCell ref="R46:S46"/>
    <mergeCell ref="H43:H44"/>
    <mergeCell ref="L43:L44"/>
    <mergeCell ref="M43:M44"/>
    <mergeCell ref="N43:N44"/>
    <mergeCell ref="O43:O44"/>
    <mergeCell ref="P43:P4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67B04-F066-4CBE-B28A-64E9C1E7A985}">
  <dimension ref="A1:IO65"/>
  <sheetViews>
    <sheetView topLeftCell="H52" zoomScale="75" zoomScaleNormal="75" workbookViewId="0">
      <selection activeCell="Q35" sqref="Q35:R60"/>
    </sheetView>
  </sheetViews>
  <sheetFormatPr defaultRowHeight="15"/>
  <cols>
    <col min="1" max="1" width="4.7109375" customWidth="1"/>
    <col min="2" max="2" width="8.85546875" customWidth="1"/>
    <col min="3" max="3" width="11.42578125" customWidth="1"/>
    <col min="4" max="4" width="9.7109375" customWidth="1"/>
    <col min="5" max="5" width="31.85546875" customWidth="1"/>
    <col min="6" max="6" width="72" customWidth="1"/>
    <col min="7" max="7" width="61.42578125" customWidth="1"/>
    <col min="8" max="8" width="34.28515625" customWidth="1"/>
    <col min="9" max="9" width="35.7109375" customWidth="1"/>
    <col min="10" max="10" width="20.42578125" customWidth="1"/>
    <col min="11" max="11" width="12.140625" customWidth="1"/>
    <col min="12" max="12" width="32.140625" style="1" customWidth="1"/>
    <col min="13" max="13" width="11.140625" customWidth="1"/>
    <col min="14" max="14" width="16.140625" customWidth="1"/>
    <col min="15" max="15" width="14.28515625" customWidth="1"/>
    <col min="16" max="16" width="17.28515625" customWidth="1"/>
    <col min="17" max="17" width="14.28515625" customWidth="1"/>
    <col min="18" max="18" width="19" bestFit="1" customWidth="1"/>
    <col min="19" max="19" width="23.140625" customWidth="1"/>
    <col min="25" max="25" width="8.85546875" customWidth="1"/>
    <col min="37" max="249" width="0" hidden="1"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1" spans="1:58" s="394" customFormat="1" ht="18.75">
      <c r="A1" s="393" t="s">
        <v>2214</v>
      </c>
      <c r="G1" s="395"/>
      <c r="H1" s="395"/>
      <c r="L1" s="396"/>
    </row>
    <row r="2" spans="1:58">
      <c r="P2" s="2"/>
      <c r="R2" s="2"/>
    </row>
    <row r="3" spans="1:58" s="398" customFormat="1" ht="62.25" customHeight="1">
      <c r="A3" s="1509" t="s">
        <v>2011</v>
      </c>
      <c r="B3" s="1515" t="s">
        <v>1</v>
      </c>
      <c r="C3" s="1515" t="s">
        <v>2</v>
      </c>
      <c r="D3" s="1515" t="s">
        <v>3</v>
      </c>
      <c r="E3" s="1509" t="s">
        <v>4</v>
      </c>
      <c r="F3" s="1509" t="s">
        <v>33</v>
      </c>
      <c r="G3" s="1509" t="s">
        <v>2012</v>
      </c>
      <c r="H3" s="1509" t="s">
        <v>5</v>
      </c>
      <c r="I3" s="1511" t="s">
        <v>6</v>
      </c>
      <c r="J3" s="1512"/>
      <c r="K3" s="1513"/>
      <c r="L3" s="1509" t="s">
        <v>7</v>
      </c>
      <c r="M3" s="1514" t="s">
        <v>8</v>
      </c>
      <c r="N3" s="772"/>
      <c r="O3" s="1508" t="s">
        <v>9</v>
      </c>
      <c r="P3" s="1508"/>
      <c r="Q3" s="1508" t="s">
        <v>10</v>
      </c>
      <c r="R3" s="1508"/>
      <c r="S3" s="1509" t="s">
        <v>11</v>
      </c>
    </row>
    <row r="4" spans="1:58" s="398" customFormat="1" ht="35.25" customHeight="1">
      <c r="A4" s="1510"/>
      <c r="B4" s="1516"/>
      <c r="C4" s="1516"/>
      <c r="D4" s="1516"/>
      <c r="E4" s="1510"/>
      <c r="F4" s="1510"/>
      <c r="G4" s="1510"/>
      <c r="H4" s="1510"/>
      <c r="I4" s="401" t="s">
        <v>37</v>
      </c>
      <c r="J4" s="402" t="s">
        <v>35</v>
      </c>
      <c r="K4" s="402" t="s">
        <v>1602</v>
      </c>
      <c r="L4" s="1510"/>
      <c r="M4" s="402">
        <v>2024</v>
      </c>
      <c r="N4" s="402">
        <v>2025</v>
      </c>
      <c r="O4" s="402">
        <v>2024</v>
      </c>
      <c r="P4" s="403">
        <v>2025</v>
      </c>
      <c r="Q4" s="402">
        <v>2024</v>
      </c>
      <c r="R4" s="403">
        <v>2025</v>
      </c>
      <c r="S4" s="1510"/>
    </row>
    <row r="5" spans="1:58" s="398" customFormat="1">
      <c r="A5" s="399" t="s">
        <v>12</v>
      </c>
      <c r="B5" s="400" t="s">
        <v>13</v>
      </c>
      <c r="C5" s="400" t="s">
        <v>14</v>
      </c>
      <c r="D5" s="400" t="s">
        <v>15</v>
      </c>
      <c r="E5" s="399" t="s">
        <v>16</v>
      </c>
      <c r="F5" s="399" t="s">
        <v>17</v>
      </c>
      <c r="G5" s="399" t="s">
        <v>18</v>
      </c>
      <c r="H5" s="399" t="s">
        <v>19</v>
      </c>
      <c r="I5" s="399" t="s">
        <v>20</v>
      </c>
      <c r="J5" s="400" t="s">
        <v>21</v>
      </c>
      <c r="K5" s="400" t="s">
        <v>22</v>
      </c>
      <c r="L5" s="399" t="s">
        <v>23</v>
      </c>
      <c r="M5" s="402" t="s">
        <v>23</v>
      </c>
      <c r="N5" s="402" t="s">
        <v>24</v>
      </c>
      <c r="O5" s="402" t="s">
        <v>25</v>
      </c>
      <c r="P5" s="397" t="s">
        <v>26</v>
      </c>
      <c r="Q5" s="402" t="s">
        <v>27</v>
      </c>
      <c r="R5" s="397" t="s">
        <v>28</v>
      </c>
      <c r="S5" s="399" t="s">
        <v>29</v>
      </c>
    </row>
    <row r="6" spans="1:58" s="51" customFormat="1" ht="15" hidden="1" customHeight="1">
      <c r="A6" s="688"/>
      <c r="B6" s="688"/>
      <c r="C6" s="688"/>
      <c r="D6" s="684"/>
      <c r="E6" s="1498"/>
      <c r="F6" s="404"/>
      <c r="G6" s="684"/>
      <c r="H6" s="279"/>
      <c r="I6" s="1506"/>
      <c r="J6" s="405"/>
      <c r="K6" s="405"/>
      <c r="L6" s="684"/>
      <c r="M6" s="686"/>
      <c r="N6" s="1506"/>
      <c r="O6" s="688"/>
      <c r="P6" s="1506"/>
      <c r="Q6" s="688"/>
      <c r="R6" s="1506"/>
      <c r="S6" s="684"/>
    </row>
    <row r="7" spans="1:58" ht="15" hidden="1" customHeight="1">
      <c r="A7" s="689"/>
      <c r="B7" s="689"/>
      <c r="C7" s="689"/>
      <c r="D7" s="685"/>
      <c r="E7" s="1499"/>
      <c r="F7" s="406"/>
      <c r="G7" s="685"/>
      <c r="H7" s="280"/>
      <c r="I7" s="1507"/>
      <c r="J7" s="407"/>
      <c r="K7" s="408"/>
      <c r="L7" s="685"/>
      <c r="M7" s="687"/>
      <c r="N7" s="1507"/>
      <c r="O7" s="689"/>
      <c r="P7" s="1507"/>
      <c r="Q7" s="689"/>
      <c r="R7" s="1507"/>
      <c r="S7" s="685"/>
    </row>
    <row r="8" spans="1:58" s="410" customFormat="1" ht="15.75" hidden="1" customHeight="1">
      <c r="A8" s="674"/>
      <c r="B8" s="674"/>
      <c r="C8" s="674"/>
      <c r="D8" s="670"/>
      <c r="E8" s="1505"/>
      <c r="F8" s="409"/>
      <c r="G8" s="670"/>
      <c r="H8" s="60"/>
      <c r="I8" s="60"/>
      <c r="J8" s="60"/>
      <c r="K8" s="61"/>
      <c r="L8" s="670"/>
      <c r="M8" s="671"/>
      <c r="N8" s="671"/>
      <c r="O8" s="674"/>
      <c r="P8" s="674"/>
      <c r="Q8" s="674"/>
      <c r="R8" s="672"/>
      <c r="S8" s="670"/>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s="410" customFormat="1" ht="15.75" hidden="1" customHeight="1">
      <c r="A9" s="674"/>
      <c r="B9" s="674"/>
      <c r="C9" s="674"/>
      <c r="D9" s="670"/>
      <c r="E9" s="1505"/>
      <c r="F9" s="409"/>
      <c r="G9" s="670"/>
      <c r="H9" s="60"/>
      <c r="I9" s="60"/>
      <c r="J9" s="60"/>
      <c r="K9" s="61"/>
      <c r="L9" s="670"/>
      <c r="M9" s="671"/>
      <c r="N9" s="671"/>
      <c r="O9" s="674"/>
      <c r="P9" s="674"/>
      <c r="Q9" s="674"/>
      <c r="R9" s="672"/>
      <c r="S9" s="670"/>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1:58" s="410" customFormat="1" ht="15.75" hidden="1" customHeight="1">
      <c r="A10" s="1502"/>
      <c r="B10" s="1502"/>
      <c r="C10" s="1502"/>
      <c r="D10" s="1500"/>
      <c r="E10" s="1503"/>
      <c r="F10" s="412"/>
      <c r="G10" s="1500"/>
      <c r="H10" s="60"/>
      <c r="I10" s="411"/>
      <c r="J10" s="411"/>
      <c r="K10" s="413"/>
      <c r="L10" s="1500"/>
      <c r="M10" s="1501"/>
      <c r="N10" s="1501"/>
      <c r="O10" s="1482"/>
      <c r="P10" s="1502"/>
      <c r="Q10" s="1482"/>
      <c r="R10" s="1504"/>
      <c r="S10" s="150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row>
    <row r="11" spans="1:58" s="410" customFormat="1" ht="15.75" hidden="1" customHeight="1">
      <c r="A11" s="1502"/>
      <c r="B11" s="1502"/>
      <c r="C11" s="1502"/>
      <c r="D11" s="1500"/>
      <c r="E11" s="1503"/>
      <c r="F11" s="412"/>
      <c r="G11" s="1500"/>
      <c r="H11" s="60"/>
      <c r="I11" s="411"/>
      <c r="J11" s="411"/>
      <c r="K11" s="413"/>
      <c r="L11" s="1500"/>
      <c r="M11" s="1501"/>
      <c r="N11" s="1501"/>
      <c r="O11" s="1483"/>
      <c r="P11" s="1502"/>
      <c r="Q11" s="1483"/>
      <c r="R11" s="1504"/>
      <c r="S11" s="1500"/>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row>
    <row r="12" spans="1:58" s="410" customFormat="1" ht="15.75" hidden="1">
      <c r="A12" s="1495"/>
      <c r="B12" s="1459"/>
      <c r="C12" s="1459"/>
      <c r="D12" s="1459"/>
      <c r="E12" s="1459"/>
      <c r="F12" s="1459"/>
      <c r="G12" s="1459"/>
      <c r="H12" s="1459"/>
      <c r="I12" s="1459"/>
      <c r="J12" s="1459"/>
      <c r="K12" s="1459"/>
      <c r="L12" s="1459"/>
      <c r="M12" s="1459"/>
      <c r="N12" s="1459"/>
      <c r="O12" s="1459"/>
      <c r="P12" s="1459"/>
      <c r="Q12" s="1459"/>
      <c r="R12" s="1459"/>
      <c r="S12" s="1459"/>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row>
    <row r="13" spans="1:58" ht="15" hidden="1" customHeight="1">
      <c r="A13" s="1496"/>
      <c r="B13" s="688"/>
      <c r="C13" s="688"/>
      <c r="D13" s="684"/>
      <c r="E13" s="1498"/>
      <c r="F13" s="404"/>
      <c r="G13" s="684"/>
      <c r="H13" s="279"/>
      <c r="I13" s="18"/>
      <c r="J13" s="18"/>
      <c r="K13" s="408"/>
      <c r="L13" s="684"/>
      <c r="M13" s="686"/>
      <c r="N13" s="686"/>
      <c r="O13" s="688"/>
      <c r="P13" s="688"/>
      <c r="Q13" s="688"/>
      <c r="R13" s="1433"/>
      <c r="S13" s="684"/>
    </row>
    <row r="14" spans="1:58" ht="15" hidden="1" customHeight="1">
      <c r="A14" s="1497"/>
      <c r="B14" s="689"/>
      <c r="C14" s="689"/>
      <c r="D14" s="685"/>
      <c r="E14" s="1499"/>
      <c r="F14" s="406"/>
      <c r="G14" s="685"/>
      <c r="H14" s="280"/>
      <c r="I14" s="18"/>
      <c r="J14" s="18"/>
      <c r="K14" s="408"/>
      <c r="L14" s="685"/>
      <c r="M14" s="687"/>
      <c r="N14" s="687"/>
      <c r="O14" s="689"/>
      <c r="P14" s="689"/>
      <c r="Q14" s="689"/>
      <c r="R14" s="1490"/>
      <c r="S14" s="685"/>
    </row>
    <row r="15" spans="1:58" ht="15" hidden="1" customHeight="1">
      <c r="A15" s="1491"/>
      <c r="B15" s="1484"/>
      <c r="C15" s="1484"/>
      <c r="D15" s="1488"/>
      <c r="E15" s="1493"/>
      <c r="F15" s="414"/>
      <c r="G15" s="1488"/>
      <c r="H15" s="279"/>
      <c r="I15" s="415"/>
      <c r="J15" s="415"/>
      <c r="K15" s="416"/>
      <c r="L15" s="1488"/>
      <c r="M15" s="1480"/>
      <c r="N15" s="1480"/>
      <c r="O15" s="1482"/>
      <c r="P15" s="1484"/>
      <c r="Q15" s="1482"/>
      <c r="R15" s="1486"/>
      <c r="S15" s="1488"/>
    </row>
    <row r="16" spans="1:58" ht="15" hidden="1" customHeight="1">
      <c r="A16" s="1492"/>
      <c r="B16" s="1485"/>
      <c r="C16" s="1485"/>
      <c r="D16" s="1489"/>
      <c r="E16" s="1494"/>
      <c r="F16" s="417"/>
      <c r="G16" s="1489"/>
      <c r="H16" s="280"/>
      <c r="I16" s="415"/>
      <c r="J16" s="415"/>
      <c r="K16" s="418"/>
      <c r="L16" s="1489"/>
      <c r="M16" s="1481"/>
      <c r="N16" s="1481"/>
      <c r="O16" s="1483"/>
      <c r="P16" s="1485"/>
      <c r="Q16" s="1483"/>
      <c r="R16" s="1487"/>
      <c r="S16" s="1489"/>
    </row>
    <row r="17" spans="1:249" hidden="1">
      <c r="A17" s="1469"/>
      <c r="B17" s="1459"/>
      <c r="C17" s="1459"/>
      <c r="D17" s="1459"/>
      <c r="E17" s="1459"/>
      <c r="F17" s="1459"/>
      <c r="G17" s="1459"/>
      <c r="H17" s="1459"/>
      <c r="I17" s="1459"/>
      <c r="J17" s="1459"/>
      <c r="K17" s="1459"/>
      <c r="L17" s="1459"/>
      <c r="M17" s="1459"/>
      <c r="N17" s="1459"/>
      <c r="O17" s="1459"/>
      <c r="P17" s="1459"/>
      <c r="Q17" s="1459"/>
      <c r="R17" s="1459"/>
      <c r="S17" s="1459"/>
    </row>
    <row r="18" spans="1:249" s="420" customFormat="1" hidden="1">
      <c r="A18" s="60"/>
      <c r="B18" s="60"/>
      <c r="C18" s="60"/>
      <c r="D18" s="60"/>
      <c r="E18" s="419"/>
      <c r="F18" s="419"/>
      <c r="G18" s="242"/>
      <c r="H18" s="242"/>
      <c r="I18" s="60"/>
      <c r="J18" s="60"/>
      <c r="K18" s="59"/>
      <c r="L18" s="60"/>
      <c r="M18" s="59"/>
      <c r="N18" s="62"/>
      <c r="O18" s="60"/>
      <c r="P18" s="63"/>
      <c r="Q18" s="60"/>
      <c r="R18" s="63"/>
      <c r="S18" s="60"/>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row>
    <row r="19" spans="1:249" s="420" customFormat="1" ht="15" hidden="1" customHeight="1">
      <c r="A19" s="1470"/>
      <c r="B19" s="1470"/>
      <c r="C19" s="1470"/>
      <c r="D19" s="1470"/>
      <c r="E19" s="1471"/>
      <c r="F19" s="421"/>
      <c r="G19" s="1472"/>
      <c r="H19" s="422"/>
      <c r="I19" s="411"/>
      <c r="J19" s="411"/>
      <c r="K19" s="423"/>
      <c r="L19" s="1470"/>
      <c r="M19" s="1473"/>
      <c r="N19" s="1474"/>
      <c r="O19" s="1476"/>
      <c r="P19" s="1478"/>
      <c r="Q19" s="1476"/>
      <c r="R19" s="1478"/>
      <c r="S19" s="1470"/>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row>
    <row r="20" spans="1:249" s="420" customFormat="1" ht="15" hidden="1" customHeight="1">
      <c r="A20" s="685"/>
      <c r="B20" s="685"/>
      <c r="C20" s="685"/>
      <c r="D20" s="685"/>
      <c r="E20" s="685"/>
      <c r="F20" s="280"/>
      <c r="G20" s="1182"/>
      <c r="H20" s="328"/>
      <c r="I20" s="424"/>
      <c r="J20" s="424"/>
      <c r="K20" s="423"/>
      <c r="L20" s="685"/>
      <c r="M20" s="689"/>
      <c r="N20" s="1475"/>
      <c r="O20" s="1477"/>
      <c r="P20" s="1479"/>
      <c r="Q20" s="1477"/>
      <c r="R20" s="1479"/>
      <c r="S20" s="685"/>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row>
    <row r="21" spans="1:249" s="420" customFormat="1" hidden="1">
      <c r="A21" s="1466"/>
      <c r="B21" s="1459"/>
      <c r="C21" s="1459"/>
      <c r="D21" s="1459"/>
      <c r="E21" s="1459"/>
      <c r="F21" s="1459"/>
      <c r="G21" s="1459"/>
      <c r="H21" s="1459"/>
      <c r="I21" s="1459"/>
      <c r="J21" s="1459"/>
      <c r="K21" s="1459"/>
      <c r="L21" s="1459"/>
      <c r="M21" s="1459"/>
      <c r="N21" s="1459"/>
      <c r="O21" s="1459"/>
      <c r="P21" s="1459"/>
      <c r="Q21" s="1459"/>
      <c r="R21" s="1459"/>
      <c r="S21" s="1459"/>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row>
    <row r="22" spans="1:249" s="420" customFormat="1" ht="15" hidden="1" customHeight="1">
      <c r="A22" s="670"/>
      <c r="B22" s="670"/>
      <c r="C22" s="670"/>
      <c r="D22" s="670"/>
      <c r="E22" s="1460"/>
      <c r="F22" s="419"/>
      <c r="G22" s="1461"/>
      <c r="H22" s="242"/>
      <c r="I22" s="60"/>
      <c r="J22" s="60"/>
      <c r="K22" s="59"/>
      <c r="L22" s="670"/>
      <c r="M22" s="674"/>
      <c r="N22" s="674"/>
      <c r="O22" s="674"/>
      <c r="P22" s="672"/>
      <c r="Q22" s="674"/>
      <c r="R22" s="672"/>
      <c r="S22" s="670"/>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row>
    <row r="23" spans="1:249" s="420" customFormat="1" ht="15" hidden="1" customHeight="1">
      <c r="A23" s="670"/>
      <c r="B23" s="670"/>
      <c r="C23" s="670"/>
      <c r="D23" s="670"/>
      <c r="E23" s="1460"/>
      <c r="F23" s="419"/>
      <c r="G23" s="1461"/>
      <c r="H23" s="242"/>
      <c r="I23" s="60"/>
      <c r="J23" s="60"/>
      <c r="K23" s="59"/>
      <c r="L23" s="670"/>
      <c r="M23" s="674"/>
      <c r="N23" s="674"/>
      <c r="O23" s="674"/>
      <c r="P23" s="672"/>
      <c r="Q23" s="674"/>
      <c r="R23" s="672"/>
      <c r="S23" s="670"/>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row>
    <row r="24" spans="1:249" s="420" customFormat="1" ht="15" hidden="1" customHeight="1">
      <c r="A24" s="670"/>
      <c r="B24" s="670"/>
      <c r="C24" s="670"/>
      <c r="D24" s="670"/>
      <c r="E24" s="1460"/>
      <c r="F24" s="419"/>
      <c r="G24" s="1461"/>
      <c r="H24" s="242"/>
      <c r="I24" s="60"/>
      <c r="J24" s="60"/>
      <c r="K24" s="59"/>
      <c r="L24" s="670"/>
      <c r="M24" s="674"/>
      <c r="N24" s="674"/>
      <c r="O24" s="674"/>
      <c r="P24" s="672"/>
      <c r="Q24" s="674"/>
      <c r="R24" s="672"/>
      <c r="S24" s="670"/>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row>
    <row r="25" spans="1:249" s="420" customFormat="1" hidden="1">
      <c r="A25" s="425"/>
      <c r="B25" s="425"/>
      <c r="C25" s="425"/>
      <c r="D25" s="425"/>
      <c r="E25" s="426"/>
      <c r="F25" s="426"/>
      <c r="G25" s="427"/>
      <c r="H25" s="242"/>
      <c r="I25" s="425"/>
      <c r="J25" s="425"/>
      <c r="K25" s="428"/>
      <c r="L25" s="425"/>
      <c r="M25" s="428"/>
      <c r="N25" s="428"/>
      <c r="O25" s="428"/>
      <c r="P25" s="429"/>
      <c r="Q25" s="428"/>
      <c r="R25" s="429"/>
      <c r="S25" s="4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row>
    <row r="26" spans="1:249" s="276" customFormat="1" hidden="1">
      <c r="A26" s="1467"/>
      <c r="B26" s="1468"/>
      <c r="C26" s="1468"/>
      <c r="D26" s="1468"/>
      <c r="E26" s="1468"/>
      <c r="F26" s="1468"/>
      <c r="G26" s="1468"/>
      <c r="H26" s="1468"/>
      <c r="I26" s="1468"/>
      <c r="J26" s="1468"/>
      <c r="K26" s="1468"/>
      <c r="L26" s="1468"/>
      <c r="M26" s="1468"/>
      <c r="N26" s="1468"/>
      <c r="O26" s="1468"/>
      <c r="P26" s="1468"/>
      <c r="Q26" s="1468"/>
      <c r="R26" s="1468"/>
      <c r="S26" s="1468"/>
    </row>
    <row r="27" spans="1:249" ht="15" hidden="1" customHeight="1">
      <c r="A27" s="1454"/>
      <c r="B27" s="1454"/>
      <c r="C27" s="1454"/>
      <c r="D27" s="1454"/>
      <c r="E27" s="1455"/>
      <c r="F27" s="426"/>
      <c r="G27" s="1456"/>
      <c r="H27" s="283"/>
      <c r="I27" s="430"/>
      <c r="J27" s="425"/>
      <c r="K27" s="428"/>
      <c r="L27" s="1462"/>
      <c r="M27" s="1463"/>
      <c r="N27" s="1463"/>
      <c r="O27" s="1463"/>
      <c r="P27" s="1452"/>
      <c r="Q27" s="1463"/>
      <c r="R27" s="1452"/>
      <c r="S27" s="1462"/>
    </row>
    <row r="28" spans="1:249" ht="15" hidden="1" customHeight="1">
      <c r="A28" s="675"/>
      <c r="B28" s="675"/>
      <c r="C28" s="675"/>
      <c r="D28" s="675"/>
      <c r="E28" s="675"/>
      <c r="F28" s="18"/>
      <c r="G28" s="1457"/>
      <c r="H28" s="281"/>
      <c r="I28" s="425"/>
      <c r="J28" s="425"/>
      <c r="K28" s="428"/>
      <c r="L28" s="685"/>
      <c r="M28" s="689"/>
      <c r="N28" s="1465"/>
      <c r="O28" s="1465"/>
      <c r="P28" s="1453"/>
      <c r="Q28" s="1465"/>
      <c r="R28" s="1453"/>
      <c r="S28" s="685"/>
    </row>
    <row r="29" spans="1:249" hidden="1">
      <c r="A29" s="1458"/>
      <c r="B29" s="1459"/>
      <c r="C29" s="1459"/>
      <c r="D29" s="1459"/>
      <c r="E29" s="1459"/>
      <c r="F29" s="1459"/>
      <c r="G29" s="1459"/>
      <c r="H29" s="1459"/>
      <c r="I29" s="1459"/>
      <c r="J29" s="1459"/>
      <c r="K29" s="1459"/>
      <c r="L29" s="1459"/>
      <c r="M29" s="1459"/>
      <c r="N29" s="1459"/>
      <c r="O29" s="1459"/>
      <c r="P29" s="1459"/>
      <c r="Q29" s="1459"/>
      <c r="R29" s="1459"/>
      <c r="S29" s="1459"/>
    </row>
    <row r="30" spans="1:249" hidden="1">
      <c r="A30" s="425"/>
      <c r="B30" s="425"/>
      <c r="C30" s="425"/>
      <c r="D30" s="425"/>
      <c r="E30" s="426"/>
      <c r="F30" s="426"/>
      <c r="G30" s="427"/>
      <c r="H30" s="242"/>
      <c r="I30" s="425"/>
      <c r="J30" s="425"/>
      <c r="K30" s="428"/>
      <c r="L30" s="425"/>
      <c r="M30" s="428"/>
      <c r="N30" s="428"/>
      <c r="O30" s="428"/>
      <c r="P30" s="429"/>
      <c r="Q30" s="428"/>
      <c r="R30" s="429"/>
      <c r="S30" s="425"/>
    </row>
    <row r="31" spans="1:249" hidden="1">
      <c r="A31" s="1458"/>
      <c r="B31" s="1459"/>
      <c r="C31" s="1459"/>
      <c r="D31" s="1459"/>
      <c r="E31" s="1459"/>
      <c r="F31" s="1459"/>
      <c r="G31" s="1459"/>
      <c r="H31" s="1459"/>
      <c r="I31" s="1459"/>
      <c r="J31" s="1459"/>
      <c r="K31" s="1459"/>
      <c r="L31" s="1459"/>
      <c r="M31" s="1459"/>
      <c r="N31" s="1459"/>
      <c r="O31" s="1459"/>
      <c r="P31" s="1459"/>
      <c r="Q31" s="1459"/>
      <c r="R31" s="1459"/>
      <c r="S31" s="1459"/>
    </row>
    <row r="32" spans="1:249" ht="15" hidden="1" customHeight="1">
      <c r="A32" s="1454"/>
      <c r="B32" s="1454"/>
      <c r="C32" s="1454"/>
      <c r="D32" s="1454"/>
      <c r="E32" s="1455"/>
      <c r="F32" s="426"/>
      <c r="G32" s="1456"/>
      <c r="H32" s="242"/>
      <c r="I32" s="1454"/>
      <c r="J32" s="430"/>
      <c r="K32" s="428"/>
      <c r="L32" s="1462"/>
      <c r="M32" s="1463"/>
      <c r="N32" s="1463"/>
      <c r="O32" s="1463"/>
      <c r="P32" s="1452"/>
      <c r="Q32" s="1463"/>
      <c r="R32" s="1452"/>
      <c r="S32" s="1462"/>
    </row>
    <row r="33" spans="1:19" ht="15" hidden="1" customHeight="1">
      <c r="A33" s="675"/>
      <c r="B33" s="675"/>
      <c r="C33" s="675"/>
      <c r="D33" s="675"/>
      <c r="E33" s="675"/>
      <c r="F33" s="18"/>
      <c r="G33" s="1457"/>
      <c r="H33" s="281"/>
      <c r="I33" s="675"/>
      <c r="J33" s="425"/>
      <c r="K33" s="428"/>
      <c r="L33" s="685"/>
      <c r="M33" s="689"/>
      <c r="N33" s="1465"/>
      <c r="O33" s="689"/>
      <c r="P33" s="1453"/>
      <c r="Q33" s="689"/>
      <c r="R33" s="1453"/>
      <c r="S33" s="685"/>
    </row>
    <row r="34" spans="1:19" hidden="1">
      <c r="A34" s="1464"/>
      <c r="B34" s="1459"/>
      <c r="C34" s="1459"/>
      <c r="D34" s="1459"/>
      <c r="E34" s="1459"/>
      <c r="F34" s="1459"/>
      <c r="G34" s="1459"/>
      <c r="H34" s="1459"/>
      <c r="I34" s="1459"/>
      <c r="J34" s="1459"/>
      <c r="K34" s="1459"/>
      <c r="L34" s="1459"/>
      <c r="M34" s="1459"/>
      <c r="N34" s="1459"/>
      <c r="O34" s="1459"/>
      <c r="P34" s="1459"/>
      <c r="Q34" s="1459"/>
      <c r="R34" s="1459"/>
      <c r="S34" s="1459"/>
    </row>
    <row r="35" spans="1:19" ht="111" customHeight="1">
      <c r="A35" s="1427" t="s">
        <v>200</v>
      </c>
      <c r="B35" s="1427">
        <v>1</v>
      </c>
      <c r="C35" s="1427">
        <v>4</v>
      </c>
      <c r="D35" s="1427">
        <v>2</v>
      </c>
      <c r="E35" s="1444" t="s">
        <v>2013</v>
      </c>
      <c r="F35" s="1446" t="s">
        <v>2014</v>
      </c>
      <c r="G35" s="1427" t="s">
        <v>2015</v>
      </c>
      <c r="H35" s="1427" t="s">
        <v>2016</v>
      </c>
      <c r="I35" s="17" t="s">
        <v>318</v>
      </c>
      <c r="J35" s="17">
        <v>1</v>
      </c>
      <c r="K35" s="389" t="s">
        <v>57</v>
      </c>
      <c r="L35" s="1427" t="s">
        <v>2017</v>
      </c>
      <c r="M35" s="1427" t="s">
        <v>313</v>
      </c>
      <c r="N35" s="1427"/>
      <c r="O35" s="1449">
        <v>90000</v>
      </c>
      <c r="P35" s="1449"/>
      <c r="Q35" s="1449">
        <v>90000</v>
      </c>
      <c r="R35" s="1449"/>
      <c r="S35" s="1427" t="s">
        <v>2213</v>
      </c>
    </row>
    <row r="36" spans="1:19" ht="111" customHeight="1">
      <c r="A36" s="1443"/>
      <c r="B36" s="1443"/>
      <c r="C36" s="1443"/>
      <c r="D36" s="1443"/>
      <c r="E36" s="1445"/>
      <c r="F36" s="1446"/>
      <c r="G36" s="1443"/>
      <c r="H36" s="685"/>
      <c r="I36" s="290" t="s">
        <v>72</v>
      </c>
      <c r="J36" s="290">
        <v>35</v>
      </c>
      <c r="K36" s="389" t="s">
        <v>45</v>
      </c>
      <c r="L36" s="1443"/>
      <c r="M36" s="1443"/>
      <c r="N36" s="1443"/>
      <c r="O36" s="1450"/>
      <c r="P36" s="1450"/>
      <c r="Q36" s="1450"/>
      <c r="R36" s="1450"/>
      <c r="S36" s="1443"/>
    </row>
    <row r="37" spans="1:19" ht="111" customHeight="1">
      <c r="A37" s="1443"/>
      <c r="B37" s="1443"/>
      <c r="C37" s="1443"/>
      <c r="D37" s="1443"/>
      <c r="E37" s="1445"/>
      <c r="F37" s="1446"/>
      <c r="G37" s="1443"/>
      <c r="H37" s="511" t="s">
        <v>2018</v>
      </c>
      <c r="I37" s="290" t="s">
        <v>1741</v>
      </c>
      <c r="J37" s="290">
        <v>1</v>
      </c>
      <c r="K37" s="102" t="s">
        <v>57</v>
      </c>
      <c r="L37" s="1443"/>
      <c r="M37" s="1443"/>
      <c r="N37" s="1443"/>
      <c r="O37" s="1450"/>
      <c r="P37" s="1450"/>
      <c r="Q37" s="1450"/>
      <c r="R37" s="1450"/>
      <c r="S37" s="1443"/>
    </row>
    <row r="38" spans="1:19" ht="132" customHeight="1">
      <c r="A38" s="1427" t="s">
        <v>320</v>
      </c>
      <c r="B38" s="1427">
        <v>1</v>
      </c>
      <c r="C38" s="1427">
        <v>4</v>
      </c>
      <c r="D38" s="1427">
        <v>5</v>
      </c>
      <c r="E38" s="1444" t="s">
        <v>2019</v>
      </c>
      <c r="F38" s="1427" t="s">
        <v>2020</v>
      </c>
      <c r="G38" s="1427" t="s">
        <v>2021</v>
      </c>
      <c r="H38" s="1427" t="s">
        <v>176</v>
      </c>
      <c r="I38" s="18" t="s">
        <v>318</v>
      </c>
      <c r="J38" s="18">
        <v>1</v>
      </c>
      <c r="K38" s="18" t="s">
        <v>57</v>
      </c>
      <c r="L38" s="1427" t="s">
        <v>2022</v>
      </c>
      <c r="M38" s="1427" t="s">
        <v>313</v>
      </c>
      <c r="N38" s="1427"/>
      <c r="O38" s="1449">
        <v>80000</v>
      </c>
      <c r="P38" s="1449"/>
      <c r="Q38" s="1449">
        <v>80000</v>
      </c>
      <c r="R38" s="1449"/>
      <c r="S38" s="1427" t="s">
        <v>2213</v>
      </c>
    </row>
    <row r="39" spans="1:19" ht="132" customHeight="1">
      <c r="A39" s="1443"/>
      <c r="B39" s="1443"/>
      <c r="C39" s="1443"/>
      <c r="D39" s="1443"/>
      <c r="E39" s="1445"/>
      <c r="F39" s="1443"/>
      <c r="G39" s="1443"/>
      <c r="H39" s="928"/>
      <c r="I39" s="1427" t="s">
        <v>72</v>
      </c>
      <c r="J39" s="684">
        <v>30</v>
      </c>
      <c r="K39" s="684" t="s">
        <v>45</v>
      </c>
      <c r="L39" s="1443"/>
      <c r="M39" s="1443"/>
      <c r="N39" s="1443"/>
      <c r="O39" s="1450"/>
      <c r="P39" s="1450"/>
      <c r="Q39" s="1450"/>
      <c r="R39" s="1450"/>
      <c r="S39" s="1443"/>
    </row>
    <row r="40" spans="1:19" ht="132" customHeight="1">
      <c r="A40" s="1443"/>
      <c r="B40" s="1443"/>
      <c r="C40" s="1443"/>
      <c r="D40" s="1443"/>
      <c r="E40" s="1445"/>
      <c r="F40" s="1443"/>
      <c r="G40" s="1443"/>
      <c r="H40" s="685"/>
      <c r="I40" s="689"/>
      <c r="J40" s="685"/>
      <c r="K40" s="685"/>
      <c r="L40" s="1443"/>
      <c r="M40" s="1443"/>
      <c r="N40" s="1443"/>
      <c r="O40" s="1450"/>
      <c r="P40" s="1450"/>
      <c r="Q40" s="1450"/>
      <c r="R40" s="1450"/>
      <c r="S40" s="1443"/>
    </row>
    <row r="41" spans="1:19" ht="98.25" customHeight="1">
      <c r="A41" s="928"/>
      <c r="B41" s="928"/>
      <c r="C41" s="928"/>
      <c r="D41" s="928"/>
      <c r="E41" s="928"/>
      <c r="F41" s="928"/>
      <c r="G41" s="928"/>
      <c r="H41" s="684" t="s">
        <v>2018</v>
      </c>
      <c r="I41" s="1427" t="s">
        <v>1741</v>
      </c>
      <c r="J41" s="684">
        <v>1</v>
      </c>
      <c r="K41" s="684" t="s">
        <v>57</v>
      </c>
      <c r="L41" s="928"/>
      <c r="M41" s="928"/>
      <c r="N41" s="928"/>
      <c r="O41" s="928"/>
      <c r="P41" s="928"/>
      <c r="Q41" s="928"/>
      <c r="R41" s="928"/>
      <c r="S41" s="928"/>
    </row>
    <row r="42" spans="1:19" ht="71.25" customHeight="1">
      <c r="A42" s="685"/>
      <c r="B42" s="685"/>
      <c r="C42" s="685"/>
      <c r="D42" s="685"/>
      <c r="E42" s="685"/>
      <c r="F42" s="685"/>
      <c r="G42" s="685"/>
      <c r="H42" s="685"/>
      <c r="I42" s="689"/>
      <c r="J42" s="685"/>
      <c r="K42" s="685"/>
      <c r="L42" s="685"/>
      <c r="M42" s="685"/>
      <c r="N42" s="685"/>
      <c r="O42" s="685"/>
      <c r="P42" s="685"/>
      <c r="Q42" s="685"/>
      <c r="R42" s="685"/>
      <c r="S42" s="685"/>
    </row>
    <row r="43" spans="1:19" ht="141" customHeight="1">
      <c r="A43" s="1439" t="s">
        <v>217</v>
      </c>
      <c r="B43" s="1427">
        <v>1</v>
      </c>
      <c r="C43" s="1427">
        <v>4</v>
      </c>
      <c r="D43" s="1427">
        <v>5</v>
      </c>
      <c r="E43" s="1444" t="s">
        <v>2023</v>
      </c>
      <c r="F43" s="1427" t="s">
        <v>2024</v>
      </c>
      <c r="G43" s="1427" t="s">
        <v>2025</v>
      </c>
      <c r="H43" s="1427" t="s">
        <v>323</v>
      </c>
      <c r="I43" s="510" t="s">
        <v>324</v>
      </c>
      <c r="J43" s="510">
        <v>3</v>
      </c>
      <c r="K43" s="510" t="s">
        <v>57</v>
      </c>
      <c r="L43" s="1427" t="s">
        <v>2026</v>
      </c>
      <c r="M43" s="1427" t="s">
        <v>41</v>
      </c>
      <c r="N43" s="1427"/>
      <c r="O43" s="1449">
        <v>55000</v>
      </c>
      <c r="P43" s="1449"/>
      <c r="Q43" s="1449">
        <v>55000</v>
      </c>
      <c r="R43" s="1449"/>
      <c r="S43" s="1427" t="s">
        <v>2213</v>
      </c>
    </row>
    <row r="44" spans="1:19" ht="126" customHeight="1">
      <c r="A44" s="1440"/>
      <c r="B44" s="1443"/>
      <c r="C44" s="1443"/>
      <c r="D44" s="1443"/>
      <c r="E44" s="1445"/>
      <c r="F44" s="1443"/>
      <c r="G44" s="1443"/>
      <c r="H44" s="1451"/>
      <c r="I44" s="510" t="s">
        <v>72</v>
      </c>
      <c r="J44" s="510">
        <v>30</v>
      </c>
      <c r="K44" s="510" t="s">
        <v>45</v>
      </c>
      <c r="L44" s="1443"/>
      <c r="M44" s="1443"/>
      <c r="N44" s="1443"/>
      <c r="O44" s="1450"/>
      <c r="P44" s="1450"/>
      <c r="Q44" s="1450"/>
      <c r="R44" s="1450"/>
      <c r="S44" s="1443"/>
    </row>
    <row r="45" spans="1:19" ht="126" customHeight="1">
      <c r="A45" s="1441"/>
      <c r="B45" s="928"/>
      <c r="C45" s="928"/>
      <c r="D45" s="928"/>
      <c r="E45" s="928"/>
      <c r="F45" s="928"/>
      <c r="G45" s="928"/>
      <c r="H45" s="1427" t="s">
        <v>2027</v>
      </c>
      <c r="I45" s="509" t="s">
        <v>2028</v>
      </c>
      <c r="J45" s="509">
        <v>1</v>
      </c>
      <c r="K45" s="512" t="s">
        <v>57</v>
      </c>
      <c r="L45" s="928"/>
      <c r="M45" s="928"/>
      <c r="N45" s="928"/>
      <c r="O45" s="928"/>
      <c r="P45" s="928"/>
      <c r="Q45" s="928"/>
      <c r="R45" s="928"/>
      <c r="S45" s="928"/>
    </row>
    <row r="46" spans="1:19" ht="126" customHeight="1">
      <c r="A46" s="1442"/>
      <c r="B46" s="685"/>
      <c r="C46" s="685"/>
      <c r="D46" s="685"/>
      <c r="E46" s="685"/>
      <c r="F46" s="685"/>
      <c r="G46" s="685"/>
      <c r="H46" s="685"/>
      <c r="I46" s="509" t="s">
        <v>314</v>
      </c>
      <c r="J46" s="509">
        <v>1000</v>
      </c>
      <c r="K46" s="512" t="s">
        <v>2029</v>
      </c>
      <c r="L46" s="685"/>
      <c r="M46" s="685"/>
      <c r="N46" s="685"/>
      <c r="O46" s="685"/>
      <c r="P46" s="685"/>
      <c r="Q46" s="685"/>
      <c r="R46" s="685"/>
      <c r="S46" s="685"/>
    </row>
    <row r="47" spans="1:19" ht="133.5" customHeight="1">
      <c r="A47" s="1446" t="s">
        <v>223</v>
      </c>
      <c r="B47" s="1446">
        <v>1</v>
      </c>
      <c r="C47" s="1446">
        <v>4</v>
      </c>
      <c r="D47" s="1446">
        <v>2</v>
      </c>
      <c r="E47" s="1448" t="s">
        <v>2210</v>
      </c>
      <c r="F47" s="1446" t="s">
        <v>2030</v>
      </c>
      <c r="G47" s="1446" t="s">
        <v>2031</v>
      </c>
      <c r="H47" s="1446" t="s">
        <v>2016</v>
      </c>
      <c r="I47" s="510" t="s">
        <v>318</v>
      </c>
      <c r="J47" s="510">
        <v>1</v>
      </c>
      <c r="K47" s="510" t="s">
        <v>57</v>
      </c>
      <c r="L47" s="1446" t="s">
        <v>2017</v>
      </c>
      <c r="M47" s="1446" t="s">
        <v>41</v>
      </c>
      <c r="N47" s="1446"/>
      <c r="O47" s="1447">
        <v>106000</v>
      </c>
      <c r="P47" s="1447"/>
      <c r="Q47" s="1447">
        <v>106000</v>
      </c>
      <c r="R47" s="1447"/>
      <c r="S47" s="1446" t="s">
        <v>2213</v>
      </c>
    </row>
    <row r="48" spans="1:19" ht="133.5" customHeight="1">
      <c r="A48" s="1292"/>
      <c r="B48" s="675"/>
      <c r="C48" s="675"/>
      <c r="D48" s="675"/>
      <c r="E48" s="1290"/>
      <c r="F48" s="675"/>
      <c r="G48" s="675"/>
      <c r="H48" s="983"/>
      <c r="I48" s="17" t="s">
        <v>72</v>
      </c>
      <c r="J48" s="17">
        <v>30</v>
      </c>
      <c r="K48" s="510" t="s">
        <v>45</v>
      </c>
      <c r="L48" s="675"/>
      <c r="M48" s="983"/>
      <c r="N48" s="983"/>
      <c r="O48" s="983"/>
      <c r="P48" s="983"/>
      <c r="Q48" s="983"/>
      <c r="R48" s="983"/>
      <c r="S48" s="675"/>
    </row>
    <row r="49" spans="1:19" ht="75" customHeight="1">
      <c r="A49" s="1292"/>
      <c r="B49" s="1100"/>
      <c r="C49" s="1100"/>
      <c r="D49" s="1100"/>
      <c r="E49" s="1290"/>
      <c r="F49" s="675"/>
      <c r="G49" s="675"/>
      <c r="H49" s="983" t="s">
        <v>2032</v>
      </c>
      <c r="I49" s="17" t="s">
        <v>1266</v>
      </c>
      <c r="J49" s="17">
        <v>1</v>
      </c>
      <c r="K49" s="510" t="s">
        <v>57</v>
      </c>
      <c r="L49" s="675"/>
      <c r="M49" s="983"/>
      <c r="N49" s="983"/>
      <c r="O49" s="983"/>
      <c r="P49" s="983"/>
      <c r="Q49" s="983"/>
      <c r="R49" s="983"/>
      <c r="S49" s="675"/>
    </row>
    <row r="50" spans="1:19" ht="73.5" customHeight="1">
      <c r="A50" s="1292"/>
      <c r="B50" s="1100"/>
      <c r="C50" s="1100"/>
      <c r="D50" s="1100"/>
      <c r="E50" s="1290"/>
      <c r="F50" s="675"/>
      <c r="G50" s="675"/>
      <c r="H50" s="983"/>
      <c r="I50" s="17" t="s">
        <v>1699</v>
      </c>
      <c r="J50" s="17">
        <v>500</v>
      </c>
      <c r="K50" s="510" t="s">
        <v>57</v>
      </c>
      <c r="L50" s="675"/>
      <c r="M50" s="983"/>
      <c r="N50" s="983"/>
      <c r="O50" s="983"/>
      <c r="P50" s="983"/>
      <c r="Q50" s="983"/>
      <c r="R50" s="983"/>
      <c r="S50" s="675"/>
    </row>
    <row r="51" spans="1:19" ht="73.5" customHeight="1">
      <c r="A51" s="1292"/>
      <c r="B51" s="1100"/>
      <c r="C51" s="1100"/>
      <c r="D51" s="1100"/>
      <c r="E51" s="1290"/>
      <c r="F51" s="675"/>
      <c r="G51" s="675"/>
      <c r="H51" s="983" t="s">
        <v>2033</v>
      </c>
      <c r="I51" s="17" t="s">
        <v>1266</v>
      </c>
      <c r="J51" s="17">
        <v>2</v>
      </c>
      <c r="K51" s="510" t="s">
        <v>749</v>
      </c>
      <c r="L51" s="675"/>
      <c r="M51" s="983"/>
      <c r="N51" s="983"/>
      <c r="O51" s="983"/>
      <c r="P51" s="983"/>
      <c r="Q51" s="983"/>
      <c r="R51" s="983"/>
      <c r="S51" s="675"/>
    </row>
    <row r="52" spans="1:19" ht="73.5" customHeight="1">
      <c r="A52" s="1292"/>
      <c r="B52" s="1100"/>
      <c r="C52" s="1100"/>
      <c r="D52" s="1100"/>
      <c r="E52" s="1290"/>
      <c r="F52" s="675"/>
      <c r="G52" s="675"/>
      <c r="H52" s="983"/>
      <c r="I52" s="17" t="s">
        <v>72</v>
      </c>
      <c r="J52" s="17">
        <v>50</v>
      </c>
      <c r="K52" s="510" t="s">
        <v>2034</v>
      </c>
      <c r="L52" s="675"/>
      <c r="M52" s="983"/>
      <c r="N52" s="983"/>
      <c r="O52" s="983"/>
      <c r="P52" s="983"/>
      <c r="Q52" s="983"/>
      <c r="R52" s="983"/>
      <c r="S52" s="675"/>
    </row>
    <row r="53" spans="1:19" ht="73.5" customHeight="1">
      <c r="A53" s="1434" t="s">
        <v>233</v>
      </c>
      <c r="B53" s="688">
        <v>1</v>
      </c>
      <c r="C53" s="688">
        <v>4</v>
      </c>
      <c r="D53" s="688">
        <v>5</v>
      </c>
      <c r="E53" s="1436" t="s">
        <v>2211</v>
      </c>
      <c r="F53" s="684" t="s">
        <v>2035</v>
      </c>
      <c r="G53" s="684" t="s">
        <v>2036</v>
      </c>
      <c r="H53" s="688" t="s">
        <v>2037</v>
      </c>
      <c r="I53" s="290" t="s">
        <v>2038</v>
      </c>
      <c r="J53" s="290">
        <v>1</v>
      </c>
      <c r="K53" s="512" t="s">
        <v>57</v>
      </c>
      <c r="L53" s="684" t="s">
        <v>2039</v>
      </c>
      <c r="M53" s="688" t="s">
        <v>2040</v>
      </c>
      <c r="N53" s="688"/>
      <c r="O53" s="688" t="s">
        <v>2041</v>
      </c>
      <c r="P53" s="688"/>
      <c r="Q53" s="1375">
        <v>85000</v>
      </c>
      <c r="R53" s="688"/>
      <c r="S53" s="684" t="s">
        <v>2213</v>
      </c>
    </row>
    <row r="54" spans="1:19" ht="89.25" customHeight="1">
      <c r="A54" s="1435"/>
      <c r="B54" s="689"/>
      <c r="C54" s="689"/>
      <c r="D54" s="689"/>
      <c r="E54" s="1428"/>
      <c r="F54" s="685"/>
      <c r="G54" s="685"/>
      <c r="H54" s="1432"/>
      <c r="I54" s="17" t="s">
        <v>767</v>
      </c>
      <c r="J54" s="17">
        <v>100</v>
      </c>
      <c r="K54" s="17" t="s">
        <v>45</v>
      </c>
      <c r="L54" s="685"/>
      <c r="M54" s="689"/>
      <c r="N54" s="689"/>
      <c r="O54" s="689"/>
      <c r="P54" s="689"/>
      <c r="Q54" s="1376"/>
      <c r="R54" s="689"/>
      <c r="S54" s="685"/>
    </row>
    <row r="55" spans="1:19" ht="58.5" customHeight="1">
      <c r="A55" s="1434" t="s">
        <v>1677</v>
      </c>
      <c r="B55" s="688">
        <v>1</v>
      </c>
      <c r="C55" s="688">
        <v>4</v>
      </c>
      <c r="D55" s="684">
        <v>5</v>
      </c>
      <c r="E55" s="1438" t="s">
        <v>2042</v>
      </c>
      <c r="F55" s="684" t="s">
        <v>2043</v>
      </c>
      <c r="G55" s="684" t="s">
        <v>2212</v>
      </c>
      <c r="H55" s="1426" t="s">
        <v>227</v>
      </c>
      <c r="I55" s="17" t="s">
        <v>2044</v>
      </c>
      <c r="J55" s="17">
        <v>3</v>
      </c>
      <c r="K55" s="17" t="s">
        <v>57</v>
      </c>
      <c r="L55" s="1427" t="s">
        <v>2045</v>
      </c>
      <c r="M55" s="688" t="s">
        <v>1660</v>
      </c>
      <c r="N55" s="688"/>
      <c r="O55" s="1433">
        <v>20000</v>
      </c>
      <c r="P55" s="1433"/>
      <c r="Q55" s="1433">
        <v>20000</v>
      </c>
      <c r="R55" s="1433"/>
      <c r="S55" s="684" t="s">
        <v>2213</v>
      </c>
    </row>
    <row r="56" spans="1:19" ht="157.5" customHeight="1">
      <c r="A56" s="1435"/>
      <c r="B56" s="689"/>
      <c r="C56" s="689"/>
      <c r="D56" s="685"/>
      <c r="E56" s="1428"/>
      <c r="F56" s="1286"/>
      <c r="G56" s="1286"/>
      <c r="H56" s="689"/>
      <c r="I56" s="17" t="s">
        <v>72</v>
      </c>
      <c r="J56" s="17">
        <v>66</v>
      </c>
      <c r="K56" s="17" t="s">
        <v>45</v>
      </c>
      <c r="L56" s="1428"/>
      <c r="M56" s="1096"/>
      <c r="N56" s="1096"/>
      <c r="O56" s="1096"/>
      <c r="P56" s="1096"/>
      <c r="Q56" s="1096"/>
      <c r="R56" s="1096"/>
      <c r="S56" s="685"/>
    </row>
    <row r="57" spans="1:19" ht="33.75" customHeight="1">
      <c r="A57" s="688" t="s">
        <v>447</v>
      </c>
      <c r="B57" s="688">
        <v>1</v>
      </c>
      <c r="C57" s="688">
        <v>4</v>
      </c>
      <c r="D57" s="688">
        <v>2</v>
      </c>
      <c r="E57" s="1437" t="s">
        <v>2046</v>
      </c>
      <c r="F57" s="675" t="s">
        <v>2047</v>
      </c>
      <c r="G57" s="684" t="s">
        <v>2048</v>
      </c>
      <c r="H57" s="688" t="s">
        <v>323</v>
      </c>
      <c r="I57" s="17" t="s">
        <v>2049</v>
      </c>
      <c r="J57" s="17">
        <v>6</v>
      </c>
      <c r="K57" s="17" t="s">
        <v>57</v>
      </c>
      <c r="L57" s="684" t="s">
        <v>2050</v>
      </c>
      <c r="M57" s="688" t="s">
        <v>1660</v>
      </c>
      <c r="N57" s="688"/>
      <c r="O57" s="1375">
        <v>108000</v>
      </c>
      <c r="P57" s="1375"/>
      <c r="Q57" s="1375">
        <v>108000</v>
      </c>
      <c r="R57" s="1375"/>
      <c r="S57" s="684" t="s">
        <v>2213</v>
      </c>
    </row>
    <row r="58" spans="1:19" ht="35.25" customHeight="1">
      <c r="A58" s="982"/>
      <c r="B58" s="982"/>
      <c r="C58" s="982"/>
      <c r="D58" s="982"/>
      <c r="E58" s="1437"/>
      <c r="F58" s="675"/>
      <c r="G58" s="928"/>
      <c r="H58" s="1432"/>
      <c r="I58" s="17" t="s">
        <v>2051</v>
      </c>
      <c r="J58" s="17">
        <v>50</v>
      </c>
      <c r="K58" s="17" t="s">
        <v>45</v>
      </c>
      <c r="L58" s="1093"/>
      <c r="M58" s="982"/>
      <c r="N58" s="982"/>
      <c r="O58" s="1430"/>
      <c r="P58" s="1430"/>
      <c r="Q58" s="1430"/>
      <c r="R58" s="1430"/>
      <c r="S58" s="928"/>
    </row>
    <row r="59" spans="1:19" ht="36" customHeight="1">
      <c r="A59" s="982"/>
      <c r="B59" s="982"/>
      <c r="C59" s="982"/>
      <c r="D59" s="982"/>
      <c r="E59" s="1100"/>
      <c r="F59" s="675"/>
      <c r="G59" s="1431"/>
      <c r="H59" s="688" t="s">
        <v>2032</v>
      </c>
      <c r="I59" s="17" t="s">
        <v>1266</v>
      </c>
      <c r="J59" s="17">
        <v>1</v>
      </c>
      <c r="K59" s="17" t="s">
        <v>57</v>
      </c>
      <c r="L59" s="1093"/>
      <c r="M59" s="982"/>
      <c r="N59" s="982"/>
      <c r="O59" s="1430"/>
      <c r="P59" s="1430"/>
      <c r="Q59" s="1430"/>
      <c r="R59" s="1430"/>
      <c r="S59" s="1095"/>
    </row>
    <row r="60" spans="1:19" ht="72.75" customHeight="1">
      <c r="A60" s="689"/>
      <c r="B60" s="689"/>
      <c r="C60" s="689"/>
      <c r="D60" s="689"/>
      <c r="E60" s="1100"/>
      <c r="F60" s="1100"/>
      <c r="G60" s="681"/>
      <c r="H60" s="1094"/>
      <c r="I60" s="17" t="s">
        <v>1699</v>
      </c>
      <c r="J60" s="17">
        <v>500</v>
      </c>
      <c r="K60" s="17" t="s">
        <v>57</v>
      </c>
      <c r="L60" s="1094"/>
      <c r="M60" s="689"/>
      <c r="N60" s="689"/>
      <c r="O60" s="1376"/>
      <c r="P60" s="1376"/>
      <c r="Q60" s="1376"/>
      <c r="R60" s="1376"/>
      <c r="S60" s="1096"/>
    </row>
    <row r="61" spans="1:19" ht="18.75">
      <c r="P61" s="394"/>
    </row>
    <row r="62" spans="1:19" ht="15.75">
      <c r="P62" s="555"/>
      <c r="Q62" s="1429" t="s">
        <v>30</v>
      </c>
      <c r="R62" s="1429"/>
      <c r="S62" s="1429"/>
    </row>
    <row r="63" spans="1:19">
      <c r="P63" s="555"/>
      <c r="Q63" s="32" t="s">
        <v>31</v>
      </c>
      <c r="R63" s="555" t="s">
        <v>32</v>
      </c>
      <c r="S63" s="555"/>
    </row>
    <row r="64" spans="1:19">
      <c r="P64" s="555"/>
      <c r="Q64" s="32"/>
      <c r="R64" s="32">
        <v>2024</v>
      </c>
      <c r="S64" s="32">
        <v>2025</v>
      </c>
    </row>
    <row r="65" spans="16:19">
      <c r="P65" s="32" t="s">
        <v>101</v>
      </c>
      <c r="Q65" s="33">
        <v>7</v>
      </c>
      <c r="R65" s="431">
        <f>SUM(Q35+Q38+Q43+Q47+Q53+Q55+Q57)</f>
        <v>544000</v>
      </c>
      <c r="S65" s="33" t="s">
        <v>216</v>
      </c>
    </row>
  </sheetData>
  <mergeCells count="275">
    <mergeCell ref="Q3:R3"/>
    <mergeCell ref="S3:S4"/>
    <mergeCell ref="A6:A7"/>
    <mergeCell ref="B6:B7"/>
    <mergeCell ref="C6:C7"/>
    <mergeCell ref="D6:D7"/>
    <mergeCell ref="E6:E7"/>
    <mergeCell ref="G6:G7"/>
    <mergeCell ref="I6:I7"/>
    <mergeCell ref="L6:L7"/>
    <mergeCell ref="G3:G4"/>
    <mergeCell ref="H3:H4"/>
    <mergeCell ref="I3:K3"/>
    <mergeCell ref="L3:L4"/>
    <mergeCell ref="M3:N3"/>
    <mergeCell ref="O3:P3"/>
    <mergeCell ref="A3:A4"/>
    <mergeCell ref="B3:B4"/>
    <mergeCell ref="C3:C4"/>
    <mergeCell ref="D3:D4"/>
    <mergeCell ref="E3:E4"/>
    <mergeCell ref="F3:F4"/>
    <mergeCell ref="S6:S7"/>
    <mergeCell ref="M6:M7"/>
    <mergeCell ref="N6:N7"/>
    <mergeCell ref="O6:O7"/>
    <mergeCell ref="P6:P7"/>
    <mergeCell ref="Q6:Q7"/>
    <mergeCell ref="R6:R7"/>
    <mergeCell ref="O8:O9"/>
    <mergeCell ref="P8:P9"/>
    <mergeCell ref="Q8:Q9"/>
    <mergeCell ref="R8:R9"/>
    <mergeCell ref="N8:N9"/>
    <mergeCell ref="S8:S9"/>
    <mergeCell ref="A10:A11"/>
    <mergeCell ref="B10:B11"/>
    <mergeCell ref="C10:C11"/>
    <mergeCell ref="D10:D11"/>
    <mergeCell ref="E10:E11"/>
    <mergeCell ref="Q10:Q11"/>
    <mergeCell ref="R10:R11"/>
    <mergeCell ref="S10:S11"/>
    <mergeCell ref="A8:A9"/>
    <mergeCell ref="B8:B9"/>
    <mergeCell ref="C8:C9"/>
    <mergeCell ref="D8:D9"/>
    <mergeCell ref="E8:E9"/>
    <mergeCell ref="G8:G9"/>
    <mergeCell ref="L8:L9"/>
    <mergeCell ref="M8:M9"/>
    <mergeCell ref="A12:S12"/>
    <mergeCell ref="A13:A14"/>
    <mergeCell ref="B13:B14"/>
    <mergeCell ref="C13:C14"/>
    <mergeCell ref="D13:D14"/>
    <mergeCell ref="E13:E14"/>
    <mergeCell ref="G13:G14"/>
    <mergeCell ref="G10:G11"/>
    <mergeCell ref="L10:L11"/>
    <mergeCell ref="M10:M11"/>
    <mergeCell ref="N10:N11"/>
    <mergeCell ref="O10:O11"/>
    <mergeCell ref="P10:P11"/>
    <mergeCell ref="N15:N16"/>
    <mergeCell ref="O15:O16"/>
    <mergeCell ref="P15:P16"/>
    <mergeCell ref="Q15:Q16"/>
    <mergeCell ref="R15:R16"/>
    <mergeCell ref="S15:S16"/>
    <mergeCell ref="R13:R14"/>
    <mergeCell ref="S13:S14"/>
    <mergeCell ref="A15:A16"/>
    <mergeCell ref="B15:B16"/>
    <mergeCell ref="C15:C16"/>
    <mergeCell ref="D15:D16"/>
    <mergeCell ref="E15:E16"/>
    <mergeCell ref="G15:G16"/>
    <mergeCell ref="L15:L16"/>
    <mergeCell ref="M15:M16"/>
    <mergeCell ref="L13:L14"/>
    <mergeCell ref="M13:M14"/>
    <mergeCell ref="N13:N14"/>
    <mergeCell ref="O13:O14"/>
    <mergeCell ref="P13:P14"/>
    <mergeCell ref="Q13:Q14"/>
    <mergeCell ref="A17:S17"/>
    <mergeCell ref="A19:A20"/>
    <mergeCell ref="B19:B20"/>
    <mergeCell ref="C19:C20"/>
    <mergeCell ref="D19:D20"/>
    <mergeCell ref="E19:E20"/>
    <mergeCell ref="G19:G20"/>
    <mergeCell ref="L19:L20"/>
    <mergeCell ref="M19:M20"/>
    <mergeCell ref="N19:N20"/>
    <mergeCell ref="O19:O20"/>
    <mergeCell ref="P19:P20"/>
    <mergeCell ref="Q19:Q20"/>
    <mergeCell ref="R19:R20"/>
    <mergeCell ref="S19:S20"/>
    <mergeCell ref="A21:S21"/>
    <mergeCell ref="N27:N28"/>
    <mergeCell ref="O27:O28"/>
    <mergeCell ref="P27:P28"/>
    <mergeCell ref="Q27:Q28"/>
    <mergeCell ref="R27:R28"/>
    <mergeCell ref="R22:R24"/>
    <mergeCell ref="S22:S24"/>
    <mergeCell ref="A26:S26"/>
    <mergeCell ref="A27:A28"/>
    <mergeCell ref="B27:B28"/>
    <mergeCell ref="C27:C28"/>
    <mergeCell ref="D27:D28"/>
    <mergeCell ref="E27:E28"/>
    <mergeCell ref="G27:G28"/>
    <mergeCell ref="L27:L28"/>
    <mergeCell ref="L22:L24"/>
    <mergeCell ref="M22:M24"/>
    <mergeCell ref="N22:N24"/>
    <mergeCell ref="O22:O24"/>
    <mergeCell ref="P22:P24"/>
    <mergeCell ref="Q22:Q24"/>
    <mergeCell ref="A22:A24"/>
    <mergeCell ref="B22:B24"/>
    <mergeCell ref="C22:C24"/>
    <mergeCell ref="D22:D24"/>
    <mergeCell ref="E22:E24"/>
    <mergeCell ref="G22:G24"/>
    <mergeCell ref="S27:S28"/>
    <mergeCell ref="M27:M28"/>
    <mergeCell ref="S32:S33"/>
    <mergeCell ref="A34:S34"/>
    <mergeCell ref="A35:A37"/>
    <mergeCell ref="B35:B37"/>
    <mergeCell ref="C35:C37"/>
    <mergeCell ref="D35:D37"/>
    <mergeCell ref="E35:E37"/>
    <mergeCell ref="F35:F37"/>
    <mergeCell ref="G35:G37"/>
    <mergeCell ref="L32:L33"/>
    <mergeCell ref="M32:M33"/>
    <mergeCell ref="N32:N33"/>
    <mergeCell ref="O32:O33"/>
    <mergeCell ref="P32:P33"/>
    <mergeCell ref="Q32:Q33"/>
    <mergeCell ref="S35:S37"/>
    <mergeCell ref="A32:A33"/>
    <mergeCell ref="B32:B33"/>
    <mergeCell ref="C32:C33"/>
    <mergeCell ref="D32:D33"/>
    <mergeCell ref="E32:E33"/>
    <mergeCell ref="G32:G33"/>
    <mergeCell ref="I32:I33"/>
    <mergeCell ref="A29:S29"/>
    <mergeCell ref="A31:S31"/>
    <mergeCell ref="A38:A42"/>
    <mergeCell ref="B38:B42"/>
    <mergeCell ref="C38:C42"/>
    <mergeCell ref="D38:D42"/>
    <mergeCell ref="E38:E42"/>
    <mergeCell ref="F38:F42"/>
    <mergeCell ref="H35:H36"/>
    <mergeCell ref="L35:L37"/>
    <mergeCell ref="M35:M37"/>
    <mergeCell ref="N35:N37"/>
    <mergeCell ref="O35:O37"/>
    <mergeCell ref="P35:P37"/>
    <mergeCell ref="G38:G42"/>
    <mergeCell ref="H38:H40"/>
    <mergeCell ref="L38:L42"/>
    <mergeCell ref="M38:M42"/>
    <mergeCell ref="N38:N42"/>
    <mergeCell ref="Q35:Q37"/>
    <mergeCell ref="R35:R37"/>
    <mergeCell ref="R32:R33"/>
    <mergeCell ref="S38:S42"/>
    <mergeCell ref="I39:I40"/>
    <mergeCell ref="J39:J40"/>
    <mergeCell ref="K39:K40"/>
    <mergeCell ref="I41:I42"/>
    <mergeCell ref="J41:J42"/>
    <mergeCell ref="K41:K42"/>
    <mergeCell ref="S43:S46"/>
    <mergeCell ref="H45:H46"/>
    <mergeCell ref="P38:P42"/>
    <mergeCell ref="Q38:Q42"/>
    <mergeCell ref="H43:H44"/>
    <mergeCell ref="L43:L46"/>
    <mergeCell ref="R38:R42"/>
    <mergeCell ref="O43:O46"/>
    <mergeCell ref="P43:P46"/>
    <mergeCell ref="Q43:Q46"/>
    <mergeCell ref="R43:R46"/>
    <mergeCell ref="M43:M46"/>
    <mergeCell ref="N43:N46"/>
    <mergeCell ref="O38:O42"/>
    <mergeCell ref="H41:H42"/>
    <mergeCell ref="Q47:Q52"/>
    <mergeCell ref="R47:R52"/>
    <mergeCell ref="S47:S52"/>
    <mergeCell ref="H49:H50"/>
    <mergeCell ref="H51:H52"/>
    <mergeCell ref="A47:A52"/>
    <mergeCell ref="B47:B52"/>
    <mergeCell ref="C47:C52"/>
    <mergeCell ref="D47:D52"/>
    <mergeCell ref="E47:E52"/>
    <mergeCell ref="F47:F52"/>
    <mergeCell ref="G47:G52"/>
    <mergeCell ref="A43:A46"/>
    <mergeCell ref="B43:B46"/>
    <mergeCell ref="C43:C46"/>
    <mergeCell ref="D43:D46"/>
    <mergeCell ref="E43:E46"/>
    <mergeCell ref="F43:F46"/>
    <mergeCell ref="G43:G46"/>
    <mergeCell ref="S55:S56"/>
    <mergeCell ref="H47:H48"/>
    <mergeCell ref="L47:L52"/>
    <mergeCell ref="M47:M52"/>
    <mergeCell ref="N47:N52"/>
    <mergeCell ref="O47:O52"/>
    <mergeCell ref="P47:P52"/>
    <mergeCell ref="P53:P54"/>
    <mergeCell ref="Q53:Q54"/>
    <mergeCell ref="R53:R54"/>
    <mergeCell ref="S53:S54"/>
    <mergeCell ref="G53:G54"/>
    <mergeCell ref="H53:H54"/>
    <mergeCell ref="L53:L54"/>
    <mergeCell ref="M53:M54"/>
    <mergeCell ref="N53:N54"/>
    <mergeCell ref="O53:O54"/>
    <mergeCell ref="A53:A54"/>
    <mergeCell ref="B53:B54"/>
    <mergeCell ref="C53:C54"/>
    <mergeCell ref="D53:D54"/>
    <mergeCell ref="E53:E54"/>
    <mergeCell ref="F53:F54"/>
    <mergeCell ref="A57:A60"/>
    <mergeCell ref="B57:B60"/>
    <mergeCell ref="C57:C60"/>
    <mergeCell ref="D57:D60"/>
    <mergeCell ref="E57:E60"/>
    <mergeCell ref="F57:F60"/>
    <mergeCell ref="A55:A56"/>
    <mergeCell ref="B55:B56"/>
    <mergeCell ref="C55:C56"/>
    <mergeCell ref="D55:D56"/>
    <mergeCell ref="E55:E56"/>
    <mergeCell ref="F55:F56"/>
    <mergeCell ref="G55:G56"/>
    <mergeCell ref="H55:H56"/>
    <mergeCell ref="L55:L56"/>
    <mergeCell ref="M55:M56"/>
    <mergeCell ref="N55:N56"/>
    <mergeCell ref="P62:P64"/>
    <mergeCell ref="Q62:S62"/>
    <mergeCell ref="R63:S63"/>
    <mergeCell ref="P57:P60"/>
    <mergeCell ref="Q57:Q60"/>
    <mergeCell ref="R57:R60"/>
    <mergeCell ref="S57:S60"/>
    <mergeCell ref="H59:H60"/>
    <mergeCell ref="G57:G60"/>
    <mergeCell ref="H57:H58"/>
    <mergeCell ref="L57:L60"/>
    <mergeCell ref="M57:M60"/>
    <mergeCell ref="N57:N60"/>
    <mergeCell ref="O57:O60"/>
    <mergeCell ref="O55:O56"/>
    <mergeCell ref="P55:P56"/>
    <mergeCell ref="Q55:Q56"/>
    <mergeCell ref="R55:R5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7E715-205B-41BE-8280-A8386F2FB5E0}">
  <dimension ref="A1:S15"/>
  <sheetViews>
    <sheetView topLeftCell="H1" workbookViewId="0">
      <selection activeCell="Q9" sqref="Q6:Q10"/>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8.75">
      <c r="A1" s="20" t="s">
        <v>2216</v>
      </c>
      <c r="E1" s="22"/>
      <c r="F1" s="22"/>
      <c r="L1" s="23"/>
      <c r="O1" s="24"/>
      <c r="P1" s="25"/>
      <c r="Q1" s="24"/>
      <c r="R1" s="24"/>
    </row>
    <row r="2" spans="1:19">
      <c r="A2" s="71"/>
      <c r="E2" s="22"/>
      <c r="F2" s="22"/>
      <c r="L2" s="589"/>
      <c r="M2" s="589"/>
      <c r="N2" s="589"/>
      <c r="O2" s="589"/>
      <c r="P2" s="589"/>
      <c r="Q2" s="589"/>
      <c r="R2" s="589"/>
      <c r="S2" s="589"/>
    </row>
    <row r="3" spans="1:19">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80.099999999999994" customHeight="1">
      <c r="A6" s="642">
        <v>1</v>
      </c>
      <c r="B6" s="642">
        <v>1</v>
      </c>
      <c r="C6" s="642">
        <v>4</v>
      </c>
      <c r="D6" s="642">
        <v>5</v>
      </c>
      <c r="E6" s="642" t="s">
        <v>2052</v>
      </c>
      <c r="F6" s="642" t="s">
        <v>2053</v>
      </c>
      <c r="G6" s="642" t="s">
        <v>2054</v>
      </c>
      <c r="H6" s="93" t="s">
        <v>715</v>
      </c>
      <c r="I6" s="93" t="s">
        <v>204</v>
      </c>
      <c r="J6" s="93">
        <v>1</v>
      </c>
      <c r="K6" s="93" t="s">
        <v>57</v>
      </c>
      <c r="L6" s="642" t="s">
        <v>2055</v>
      </c>
      <c r="M6" s="642" t="s">
        <v>56</v>
      </c>
      <c r="N6" s="642"/>
      <c r="O6" s="655">
        <v>180000</v>
      </c>
      <c r="P6" s="655"/>
      <c r="Q6" s="655">
        <v>180000</v>
      </c>
      <c r="R6" s="655"/>
      <c r="S6" s="642" t="s">
        <v>2215</v>
      </c>
    </row>
    <row r="7" spans="1:19" s="80" customFormat="1" ht="80.099999999999994" customHeight="1">
      <c r="A7" s="762"/>
      <c r="B7" s="762"/>
      <c r="C7" s="762"/>
      <c r="D7" s="762"/>
      <c r="E7" s="762"/>
      <c r="F7" s="762"/>
      <c r="G7" s="762"/>
      <c r="H7" s="93" t="s">
        <v>72</v>
      </c>
      <c r="I7" s="93" t="s">
        <v>1381</v>
      </c>
      <c r="J7" s="93">
        <v>30</v>
      </c>
      <c r="K7" s="93" t="s">
        <v>45</v>
      </c>
      <c r="L7" s="762"/>
      <c r="M7" s="762"/>
      <c r="N7" s="762"/>
      <c r="O7" s="766"/>
      <c r="P7" s="766"/>
      <c r="Q7" s="766"/>
      <c r="R7" s="766"/>
      <c r="S7" s="762"/>
    </row>
    <row r="8" spans="1:19" s="80" customFormat="1" ht="80.099999999999994" customHeight="1">
      <c r="A8" s="762"/>
      <c r="B8" s="643"/>
      <c r="C8" s="643"/>
      <c r="D8" s="643"/>
      <c r="E8" s="643"/>
      <c r="F8" s="643"/>
      <c r="G8" s="643"/>
      <c r="H8" s="36" t="s">
        <v>2056</v>
      </c>
      <c r="I8" s="36" t="s">
        <v>2057</v>
      </c>
      <c r="J8" s="36">
        <v>1</v>
      </c>
      <c r="K8" s="36" t="s">
        <v>57</v>
      </c>
      <c r="L8" s="643"/>
      <c r="M8" s="643"/>
      <c r="N8" s="643"/>
      <c r="O8" s="656"/>
      <c r="P8" s="656"/>
      <c r="Q8" s="656"/>
      <c r="R8" s="656"/>
      <c r="S8" s="643"/>
    </row>
    <row r="9" spans="1:19" s="80" customFormat="1" ht="80.099999999999994" customHeight="1">
      <c r="A9" s="642">
        <v>2</v>
      </c>
      <c r="B9" s="642">
        <v>1</v>
      </c>
      <c r="C9" s="642">
        <v>4</v>
      </c>
      <c r="D9" s="642">
        <v>2</v>
      </c>
      <c r="E9" s="642" t="s">
        <v>2058</v>
      </c>
      <c r="F9" s="642" t="s">
        <v>2059</v>
      </c>
      <c r="G9" s="642" t="s">
        <v>2060</v>
      </c>
      <c r="H9" s="93" t="s">
        <v>715</v>
      </c>
      <c r="I9" s="93" t="s">
        <v>318</v>
      </c>
      <c r="J9" s="93">
        <v>1</v>
      </c>
      <c r="K9" s="93" t="s">
        <v>57</v>
      </c>
      <c r="L9" s="642" t="s">
        <v>2061</v>
      </c>
      <c r="M9" s="642" t="s">
        <v>313</v>
      </c>
      <c r="N9" s="642"/>
      <c r="O9" s="655">
        <v>52000</v>
      </c>
      <c r="P9" s="655"/>
      <c r="Q9" s="655">
        <v>52000</v>
      </c>
      <c r="R9" s="655"/>
      <c r="S9" s="642" t="s">
        <v>2215</v>
      </c>
    </row>
    <row r="10" spans="1:19" s="80" customFormat="1" ht="80.099999999999994" customHeight="1">
      <c r="A10" s="643"/>
      <c r="B10" s="643"/>
      <c r="C10" s="643"/>
      <c r="D10" s="643"/>
      <c r="E10" s="643"/>
      <c r="F10" s="643"/>
      <c r="G10" s="643"/>
      <c r="H10" s="93" t="s">
        <v>72</v>
      </c>
      <c r="I10" s="93" t="s">
        <v>1381</v>
      </c>
      <c r="J10" s="93">
        <v>25</v>
      </c>
      <c r="K10" s="93" t="s">
        <v>45</v>
      </c>
      <c r="L10" s="643"/>
      <c r="M10" s="643"/>
      <c r="N10" s="643"/>
      <c r="O10" s="656"/>
      <c r="P10" s="656"/>
      <c r="Q10" s="656"/>
      <c r="R10" s="656"/>
      <c r="S10" s="643"/>
    </row>
    <row r="12" spans="1:19">
      <c r="P12" s="664"/>
      <c r="Q12" s="667" t="s">
        <v>30</v>
      </c>
      <c r="R12" s="667"/>
      <c r="S12" s="667"/>
    </row>
    <row r="13" spans="1:19">
      <c r="P13" s="665"/>
      <c r="Q13" s="667" t="s">
        <v>31</v>
      </c>
      <c r="R13" s="667" t="s">
        <v>32</v>
      </c>
      <c r="S13" s="667"/>
    </row>
    <row r="14" spans="1:19">
      <c r="P14" s="666"/>
      <c r="Q14" s="667"/>
      <c r="R14" s="32">
        <v>2024</v>
      </c>
      <c r="S14" s="32">
        <v>2025</v>
      </c>
    </row>
    <row r="15" spans="1:19">
      <c r="P15" s="68"/>
      <c r="Q15" s="432">
        <v>2</v>
      </c>
      <c r="R15" s="433">
        <f>SUM(Q6+Q9)</f>
        <v>232000</v>
      </c>
      <c r="S15" s="433">
        <v>0</v>
      </c>
    </row>
  </sheetData>
  <mergeCells count="49">
    <mergeCell ref="S3:S4"/>
    <mergeCell ref="D6:D8"/>
    <mergeCell ref="E6:E8"/>
    <mergeCell ref="L2:S2"/>
    <mergeCell ref="A3:A4"/>
    <mergeCell ref="B3:B4"/>
    <mergeCell ref="C3:C4"/>
    <mergeCell ref="D3:D4"/>
    <mergeCell ref="E3:E4"/>
    <mergeCell ref="F3:F4"/>
    <mergeCell ref="G3:G4"/>
    <mergeCell ref="H3:H4"/>
    <mergeCell ref="I3:K3"/>
    <mergeCell ref="L3:L4"/>
    <mergeCell ref="M3:N3"/>
    <mergeCell ref="O3:P3"/>
    <mergeCell ref="Q3:R3"/>
    <mergeCell ref="S9:S10"/>
    <mergeCell ref="A9:A10"/>
    <mergeCell ref="B9:B10"/>
    <mergeCell ref="P6:P8"/>
    <mergeCell ref="Q6:Q8"/>
    <mergeCell ref="R6:R8"/>
    <mergeCell ref="S6:S8"/>
    <mergeCell ref="F6:F8"/>
    <mergeCell ref="G6:G8"/>
    <mergeCell ref="L6:L8"/>
    <mergeCell ref="M6:M8"/>
    <mergeCell ref="N6:N8"/>
    <mergeCell ref="O6:O8"/>
    <mergeCell ref="A6:A8"/>
    <mergeCell ref="B6:B8"/>
    <mergeCell ref="C6:C8"/>
    <mergeCell ref="C9:C10"/>
    <mergeCell ref="D9:D10"/>
    <mergeCell ref="E9:E10"/>
    <mergeCell ref="P12:P14"/>
    <mergeCell ref="Q12:S12"/>
    <mergeCell ref="Q13:Q14"/>
    <mergeCell ref="R13:S13"/>
    <mergeCell ref="F9:F10"/>
    <mergeCell ref="G9:G10"/>
    <mergeCell ref="L9:L10"/>
    <mergeCell ref="M9:M10"/>
    <mergeCell ref="N9:N10"/>
    <mergeCell ref="O9:O10"/>
    <mergeCell ref="P9:P10"/>
    <mergeCell ref="Q9:Q10"/>
    <mergeCell ref="R9:R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A5A28-65A8-42B1-8331-88F1445F34B2}">
  <dimension ref="A1:S26"/>
  <sheetViews>
    <sheetView topLeftCell="A4" zoomScale="50" zoomScaleNormal="50" workbookViewId="0">
      <selection activeCell="R20" sqref="Q6:R21"/>
    </sheetView>
  </sheetViews>
  <sheetFormatPr defaultColWidth="9.140625" defaultRowHeight="144.75" customHeight="1"/>
  <cols>
    <col min="1" max="1" width="5.28515625" style="23" customWidth="1"/>
    <col min="2" max="4" width="9.140625" style="21"/>
    <col min="5" max="5" width="44.28515625" style="21" customWidth="1"/>
    <col min="6" max="6" width="54.42578125" style="21" customWidth="1"/>
    <col min="7" max="7" width="63.7109375" style="21" customWidth="1"/>
    <col min="8" max="8" width="25.28515625" style="21" customWidth="1"/>
    <col min="9" max="9" width="20.85546875" style="21" customWidth="1"/>
    <col min="10" max="10" width="19" style="21" customWidth="1"/>
    <col min="11" max="11" width="16.85546875" style="21" customWidth="1"/>
    <col min="12" max="12" width="29.85546875" style="21" customWidth="1"/>
    <col min="13" max="13" width="13" style="21" customWidth="1"/>
    <col min="14" max="14" width="17.28515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35.1" customHeight="1">
      <c r="A1" s="20" t="s">
        <v>2219</v>
      </c>
      <c r="E1" s="22"/>
      <c r="F1" s="22"/>
      <c r="L1" s="23"/>
      <c r="O1" s="24"/>
      <c r="P1" s="25"/>
      <c r="Q1" s="24"/>
      <c r="R1" s="24"/>
    </row>
    <row r="2" spans="1:19" ht="35.1" customHeight="1">
      <c r="A2" s="71"/>
      <c r="E2" s="22"/>
      <c r="F2" s="22"/>
      <c r="L2" s="589"/>
      <c r="M2" s="589"/>
      <c r="N2" s="589"/>
      <c r="O2" s="589"/>
      <c r="P2" s="589"/>
      <c r="Q2" s="589"/>
      <c r="R2" s="589"/>
      <c r="S2" s="589"/>
    </row>
    <row r="3" spans="1:19" ht="35.1" customHeight="1">
      <c r="A3" s="1330" t="s">
        <v>0</v>
      </c>
      <c r="B3" s="1331" t="s">
        <v>1</v>
      </c>
      <c r="C3" s="1331" t="s">
        <v>2</v>
      </c>
      <c r="D3" s="1331" t="s">
        <v>3</v>
      </c>
      <c r="E3" s="1332" t="s">
        <v>4</v>
      </c>
      <c r="F3" s="1332" t="s">
        <v>33</v>
      </c>
      <c r="G3" s="1330" t="s">
        <v>34</v>
      </c>
      <c r="H3" s="1331" t="s">
        <v>5</v>
      </c>
      <c r="I3" s="1331" t="s">
        <v>6</v>
      </c>
      <c r="J3" s="1331"/>
      <c r="K3" s="1331"/>
      <c r="L3" s="1330" t="s">
        <v>7</v>
      </c>
      <c r="M3" s="1331" t="s">
        <v>8</v>
      </c>
      <c r="N3" s="1333"/>
      <c r="O3" s="1334" t="s">
        <v>9</v>
      </c>
      <c r="P3" s="1334"/>
      <c r="Q3" s="1334" t="s">
        <v>10</v>
      </c>
      <c r="R3" s="1334"/>
      <c r="S3" s="1330" t="s">
        <v>11</v>
      </c>
    </row>
    <row r="4" spans="1:19" ht="35.1" customHeight="1">
      <c r="A4" s="1330"/>
      <c r="B4" s="1331"/>
      <c r="C4" s="1331"/>
      <c r="D4" s="1331"/>
      <c r="E4" s="1332"/>
      <c r="F4" s="1332"/>
      <c r="G4" s="1330"/>
      <c r="H4" s="1331"/>
      <c r="I4" s="536" t="s">
        <v>37</v>
      </c>
      <c r="J4" s="536" t="s">
        <v>35</v>
      </c>
      <c r="K4" s="536" t="s">
        <v>70</v>
      </c>
      <c r="L4" s="1330"/>
      <c r="M4" s="536">
        <v>2024</v>
      </c>
      <c r="N4" s="536">
        <v>2025</v>
      </c>
      <c r="O4" s="539">
        <v>2024</v>
      </c>
      <c r="P4" s="539">
        <v>2025</v>
      </c>
      <c r="Q4" s="539">
        <v>2024</v>
      </c>
      <c r="R4" s="539">
        <v>2025</v>
      </c>
      <c r="S4" s="1330"/>
    </row>
    <row r="5" spans="1:19" ht="35.1" customHeight="1">
      <c r="A5" s="535" t="s">
        <v>12</v>
      </c>
      <c r="B5" s="536" t="s">
        <v>13</v>
      </c>
      <c r="C5" s="536" t="s">
        <v>14</v>
      </c>
      <c r="D5" s="536" t="s">
        <v>15</v>
      </c>
      <c r="E5" s="537" t="s">
        <v>16</v>
      </c>
      <c r="F5" s="537" t="s">
        <v>17</v>
      </c>
      <c r="G5" s="535" t="s">
        <v>18</v>
      </c>
      <c r="H5" s="535" t="s">
        <v>19</v>
      </c>
      <c r="I5" s="536" t="s">
        <v>20</v>
      </c>
      <c r="J5" s="536" t="s">
        <v>21</v>
      </c>
      <c r="K5" s="536" t="s">
        <v>22</v>
      </c>
      <c r="L5" s="535" t="s">
        <v>23</v>
      </c>
      <c r="M5" s="536" t="s">
        <v>24</v>
      </c>
      <c r="N5" s="536" t="s">
        <v>25</v>
      </c>
      <c r="O5" s="538" t="s">
        <v>26</v>
      </c>
      <c r="P5" s="538" t="s">
        <v>27</v>
      </c>
      <c r="Q5" s="538" t="s">
        <v>36</v>
      </c>
      <c r="R5" s="538" t="s">
        <v>28</v>
      </c>
      <c r="S5" s="535" t="s">
        <v>29</v>
      </c>
    </row>
    <row r="6" spans="1:19" s="80" customFormat="1" ht="144.75" customHeight="1">
      <c r="A6" s="1416">
        <v>1</v>
      </c>
      <c r="B6" s="1297">
        <v>1</v>
      </c>
      <c r="C6" s="1297">
        <v>4</v>
      </c>
      <c r="D6" s="1297">
        <v>2</v>
      </c>
      <c r="E6" s="1297" t="s">
        <v>2062</v>
      </c>
      <c r="F6" s="1297" t="s">
        <v>2063</v>
      </c>
      <c r="G6" s="1297" t="s">
        <v>2064</v>
      </c>
      <c r="H6" s="1297" t="s">
        <v>172</v>
      </c>
      <c r="I6" s="500" t="s">
        <v>318</v>
      </c>
      <c r="J6" s="362">
        <v>1</v>
      </c>
      <c r="K6" s="362" t="s">
        <v>57</v>
      </c>
      <c r="L6" s="1297" t="s">
        <v>2065</v>
      </c>
      <c r="M6" s="1297" t="s">
        <v>2066</v>
      </c>
      <c r="N6" s="1297"/>
      <c r="O6" s="1520">
        <v>180000</v>
      </c>
      <c r="P6" s="1519"/>
      <c r="Q6" s="1520">
        <v>180000</v>
      </c>
      <c r="R6" s="1519"/>
      <c r="S6" s="1297" t="s">
        <v>2218</v>
      </c>
    </row>
    <row r="7" spans="1:19" s="80" customFormat="1" ht="144.75" customHeight="1">
      <c r="A7" s="1416"/>
      <c r="B7" s="1297"/>
      <c r="C7" s="1297"/>
      <c r="D7" s="1297"/>
      <c r="E7" s="1297"/>
      <c r="F7" s="1297"/>
      <c r="G7" s="1297"/>
      <c r="H7" s="1297"/>
      <c r="I7" s="500" t="s">
        <v>72</v>
      </c>
      <c r="J7" s="362">
        <v>25</v>
      </c>
      <c r="K7" s="362" t="s">
        <v>45</v>
      </c>
      <c r="L7" s="1297"/>
      <c r="M7" s="1297"/>
      <c r="N7" s="1297"/>
      <c r="O7" s="1520"/>
      <c r="P7" s="1519"/>
      <c r="Q7" s="1520"/>
      <c r="R7" s="1519"/>
      <c r="S7" s="1297"/>
    </row>
    <row r="8" spans="1:19" s="80" customFormat="1" ht="144.75" customHeight="1">
      <c r="A8" s="1416"/>
      <c r="B8" s="1297"/>
      <c r="C8" s="1297"/>
      <c r="D8" s="1297"/>
      <c r="E8" s="1297"/>
      <c r="F8" s="1297"/>
      <c r="G8" s="1297"/>
      <c r="H8" s="354" t="s">
        <v>213</v>
      </c>
      <c r="I8" s="354" t="s">
        <v>2067</v>
      </c>
      <c r="J8" s="354">
        <v>1</v>
      </c>
      <c r="K8" s="354" t="s">
        <v>57</v>
      </c>
      <c r="L8" s="1297"/>
      <c r="M8" s="1297"/>
      <c r="N8" s="1297"/>
      <c r="O8" s="1520"/>
      <c r="P8" s="1519"/>
      <c r="Q8" s="1520"/>
      <c r="R8" s="1519"/>
      <c r="S8" s="1297"/>
    </row>
    <row r="9" spans="1:19" s="80" customFormat="1" ht="144.75" customHeight="1">
      <c r="A9" s="1416">
        <v>2</v>
      </c>
      <c r="B9" s="1297">
        <v>1</v>
      </c>
      <c r="C9" s="1297">
        <v>4</v>
      </c>
      <c r="D9" s="1297">
        <v>2</v>
      </c>
      <c r="E9" s="1360" t="s">
        <v>2068</v>
      </c>
      <c r="F9" s="1297" t="s">
        <v>2069</v>
      </c>
      <c r="G9" s="1297" t="s">
        <v>2070</v>
      </c>
      <c r="H9" s="1297" t="s">
        <v>58</v>
      </c>
      <c r="I9" s="500" t="s">
        <v>59</v>
      </c>
      <c r="J9" s="362">
        <v>1</v>
      </c>
      <c r="K9" s="362" t="s">
        <v>57</v>
      </c>
      <c r="L9" s="1297" t="s">
        <v>2071</v>
      </c>
      <c r="M9" s="1297" t="s">
        <v>2072</v>
      </c>
      <c r="N9" s="1297"/>
      <c r="O9" s="1520">
        <v>206000</v>
      </c>
      <c r="P9" s="1519"/>
      <c r="Q9" s="1520">
        <v>206000</v>
      </c>
      <c r="R9" s="1519"/>
      <c r="S9" s="1297" t="s">
        <v>2217</v>
      </c>
    </row>
    <row r="10" spans="1:19" s="80" customFormat="1" ht="144.75" customHeight="1">
      <c r="A10" s="1416"/>
      <c r="B10" s="1297"/>
      <c r="C10" s="1297"/>
      <c r="D10" s="1297"/>
      <c r="E10" s="1361"/>
      <c r="F10" s="1297"/>
      <c r="G10" s="1297"/>
      <c r="H10" s="1297"/>
      <c r="I10" s="500" t="s">
        <v>72</v>
      </c>
      <c r="J10" s="362">
        <v>30</v>
      </c>
      <c r="K10" s="362" t="s">
        <v>45</v>
      </c>
      <c r="L10" s="1297"/>
      <c r="M10" s="1297"/>
      <c r="N10" s="1297"/>
      <c r="O10" s="1520"/>
      <c r="P10" s="1519"/>
      <c r="Q10" s="1520"/>
      <c r="R10" s="1519"/>
      <c r="S10" s="1297"/>
    </row>
    <row r="11" spans="1:19" s="80" customFormat="1" ht="144.75" customHeight="1">
      <c r="A11" s="1416"/>
      <c r="B11" s="1297"/>
      <c r="C11" s="1297"/>
      <c r="D11" s="1297"/>
      <c r="E11" s="1361"/>
      <c r="F11" s="1297"/>
      <c r="G11" s="1297"/>
      <c r="H11" s="1297" t="s">
        <v>715</v>
      </c>
      <c r="I11" s="500" t="s">
        <v>318</v>
      </c>
      <c r="J11" s="362">
        <v>1</v>
      </c>
      <c r="K11" s="362" t="s">
        <v>57</v>
      </c>
      <c r="L11" s="1297"/>
      <c r="M11" s="1297"/>
      <c r="N11" s="1297"/>
      <c r="O11" s="1520"/>
      <c r="P11" s="1519"/>
      <c r="Q11" s="1520"/>
      <c r="R11" s="1519"/>
      <c r="S11" s="1297"/>
    </row>
    <row r="12" spans="1:19" s="80" customFormat="1" ht="144.75" customHeight="1">
      <c r="A12" s="1416"/>
      <c r="B12" s="1297"/>
      <c r="C12" s="1297"/>
      <c r="D12" s="1297"/>
      <c r="E12" s="1361"/>
      <c r="F12" s="1297"/>
      <c r="G12" s="1297"/>
      <c r="H12" s="1297"/>
      <c r="I12" s="500" t="s">
        <v>72</v>
      </c>
      <c r="J12" s="362">
        <v>25</v>
      </c>
      <c r="K12" s="362" t="s">
        <v>45</v>
      </c>
      <c r="L12" s="1297"/>
      <c r="M12" s="1297"/>
      <c r="N12" s="1297"/>
      <c r="O12" s="1520"/>
      <c r="P12" s="1519"/>
      <c r="Q12" s="1520"/>
      <c r="R12" s="1519"/>
      <c r="S12" s="1297"/>
    </row>
    <row r="13" spans="1:19" s="80" customFormat="1" ht="144.75" customHeight="1">
      <c r="A13" s="1416"/>
      <c r="B13" s="1297"/>
      <c r="C13" s="1297"/>
      <c r="D13" s="1297"/>
      <c r="E13" s="1011"/>
      <c r="F13" s="1297"/>
      <c r="G13" s="1297"/>
      <c r="H13" s="354" t="s">
        <v>213</v>
      </c>
      <c r="I13" s="354" t="s">
        <v>2067</v>
      </c>
      <c r="J13" s="354">
        <v>1</v>
      </c>
      <c r="K13" s="354" t="s">
        <v>57</v>
      </c>
      <c r="L13" s="1297"/>
      <c r="M13" s="1297"/>
      <c r="N13" s="1297"/>
      <c r="O13" s="1520"/>
      <c r="P13" s="1519"/>
      <c r="Q13" s="1520"/>
      <c r="R13" s="1519"/>
      <c r="S13" s="1297"/>
    </row>
    <row r="14" spans="1:19" s="80" customFormat="1" ht="144.75" customHeight="1">
      <c r="A14" s="1416">
        <v>3</v>
      </c>
      <c r="B14" s="1297">
        <v>1</v>
      </c>
      <c r="C14" s="1297">
        <v>4</v>
      </c>
      <c r="D14" s="1297">
        <v>2</v>
      </c>
      <c r="E14" s="1297" t="s">
        <v>2073</v>
      </c>
      <c r="F14" s="1297" t="s">
        <v>2074</v>
      </c>
      <c r="G14" s="1297" t="s">
        <v>2075</v>
      </c>
      <c r="H14" s="1297" t="s">
        <v>2076</v>
      </c>
      <c r="I14" s="500" t="s">
        <v>324</v>
      </c>
      <c r="J14" s="362">
        <v>3</v>
      </c>
      <c r="K14" s="362" t="s">
        <v>57</v>
      </c>
      <c r="L14" s="1297" t="s">
        <v>2077</v>
      </c>
      <c r="M14" s="1297" t="s">
        <v>2078</v>
      </c>
      <c r="N14" s="1297"/>
      <c r="O14" s="1520">
        <v>40000</v>
      </c>
      <c r="P14" s="1519"/>
      <c r="Q14" s="1520">
        <v>40000</v>
      </c>
      <c r="R14" s="1519"/>
      <c r="S14" s="1297" t="s">
        <v>2218</v>
      </c>
    </row>
    <row r="15" spans="1:19" s="80" customFormat="1" ht="144.75" customHeight="1">
      <c r="A15" s="1416"/>
      <c r="B15" s="1297"/>
      <c r="C15" s="1297"/>
      <c r="D15" s="1297"/>
      <c r="E15" s="1297"/>
      <c r="F15" s="1297"/>
      <c r="G15" s="1297"/>
      <c r="H15" s="1297"/>
      <c r="I15" s="500" t="s">
        <v>72</v>
      </c>
      <c r="J15" s="362">
        <v>150</v>
      </c>
      <c r="K15" s="362" t="s">
        <v>45</v>
      </c>
      <c r="L15" s="1297"/>
      <c r="M15" s="1297"/>
      <c r="N15" s="1297"/>
      <c r="O15" s="1520"/>
      <c r="P15" s="1519"/>
      <c r="Q15" s="1520"/>
      <c r="R15" s="1519"/>
      <c r="S15" s="1297"/>
    </row>
    <row r="16" spans="1:19" s="80" customFormat="1" ht="144.75" customHeight="1">
      <c r="A16" s="1416">
        <v>4</v>
      </c>
      <c r="B16" s="1297">
        <v>1</v>
      </c>
      <c r="C16" s="1297">
        <v>4</v>
      </c>
      <c r="D16" s="1297">
        <v>2</v>
      </c>
      <c r="E16" s="1297" t="s">
        <v>2079</v>
      </c>
      <c r="F16" s="1297" t="s">
        <v>2080</v>
      </c>
      <c r="G16" s="1297" t="s">
        <v>2081</v>
      </c>
      <c r="H16" s="1297" t="s">
        <v>46</v>
      </c>
      <c r="I16" s="500" t="s">
        <v>47</v>
      </c>
      <c r="J16" s="362">
        <v>1</v>
      </c>
      <c r="K16" s="362" t="s">
        <v>57</v>
      </c>
      <c r="L16" s="1297" t="s">
        <v>2082</v>
      </c>
      <c r="M16" s="1297" t="s">
        <v>2083</v>
      </c>
      <c r="N16" s="1297"/>
      <c r="O16" s="1520">
        <v>15000</v>
      </c>
      <c r="P16" s="1519"/>
      <c r="Q16" s="1520">
        <v>15000</v>
      </c>
      <c r="R16" s="1519"/>
      <c r="S16" s="1297" t="s">
        <v>2218</v>
      </c>
    </row>
    <row r="17" spans="1:19" s="80" customFormat="1" ht="144.75" customHeight="1">
      <c r="A17" s="1416"/>
      <c r="B17" s="1297"/>
      <c r="C17" s="1297"/>
      <c r="D17" s="1297"/>
      <c r="E17" s="1297"/>
      <c r="F17" s="1297"/>
      <c r="G17" s="1297"/>
      <c r="H17" s="1297"/>
      <c r="I17" s="500" t="s">
        <v>72</v>
      </c>
      <c r="J17" s="362">
        <v>30</v>
      </c>
      <c r="K17" s="362" t="s">
        <v>45</v>
      </c>
      <c r="L17" s="1297"/>
      <c r="M17" s="1297"/>
      <c r="N17" s="1297"/>
      <c r="O17" s="1520"/>
      <c r="P17" s="1519"/>
      <c r="Q17" s="1520"/>
      <c r="R17" s="1519"/>
      <c r="S17" s="1297"/>
    </row>
    <row r="18" spans="1:19" s="80" customFormat="1" ht="144.75" customHeight="1">
      <c r="A18" s="1390">
        <v>5</v>
      </c>
      <c r="B18" s="1360">
        <v>1</v>
      </c>
      <c r="C18" s="1360">
        <v>4</v>
      </c>
      <c r="D18" s="1360">
        <v>2</v>
      </c>
      <c r="E18" s="1360" t="s">
        <v>2084</v>
      </c>
      <c r="F18" s="1360" t="s">
        <v>2085</v>
      </c>
      <c r="G18" s="1360" t="s">
        <v>2086</v>
      </c>
      <c r="H18" s="1360" t="s">
        <v>715</v>
      </c>
      <c r="I18" s="500" t="s">
        <v>318</v>
      </c>
      <c r="J18" s="362">
        <v>1</v>
      </c>
      <c r="K18" s="362" t="s">
        <v>57</v>
      </c>
      <c r="L18" s="1360" t="s">
        <v>2087</v>
      </c>
      <c r="M18" s="1360" t="s">
        <v>2088</v>
      </c>
      <c r="N18" s="1360"/>
      <c r="O18" s="1517">
        <v>35000</v>
      </c>
      <c r="P18" s="1517"/>
      <c r="Q18" s="1517">
        <v>35000</v>
      </c>
      <c r="R18" s="905"/>
      <c r="S18" s="1297" t="s">
        <v>2218</v>
      </c>
    </row>
    <row r="19" spans="1:19" s="80" customFormat="1" ht="144.75" customHeight="1">
      <c r="A19" s="1391"/>
      <c r="B19" s="1011"/>
      <c r="C19" s="1011"/>
      <c r="D19" s="1011"/>
      <c r="E19" s="1011"/>
      <c r="F19" s="1011"/>
      <c r="G19" s="1011"/>
      <c r="H19" s="1011"/>
      <c r="I19" s="500" t="s">
        <v>72</v>
      </c>
      <c r="J19" s="362">
        <v>25</v>
      </c>
      <c r="K19" s="362" t="s">
        <v>45</v>
      </c>
      <c r="L19" s="1011"/>
      <c r="M19" s="1011"/>
      <c r="N19" s="1011"/>
      <c r="O19" s="1518"/>
      <c r="P19" s="1518"/>
      <c r="Q19" s="1518"/>
      <c r="R19" s="906"/>
      <c r="S19" s="1297"/>
    </row>
    <row r="20" spans="1:19" s="80" customFormat="1" ht="144.75" customHeight="1">
      <c r="A20" s="1390">
        <v>6</v>
      </c>
      <c r="B20" s="1360">
        <v>1</v>
      </c>
      <c r="C20" s="1360">
        <v>4</v>
      </c>
      <c r="D20" s="1360">
        <v>2</v>
      </c>
      <c r="E20" s="1360" t="s">
        <v>2089</v>
      </c>
      <c r="F20" s="1360" t="s">
        <v>2090</v>
      </c>
      <c r="G20" s="1360" t="s">
        <v>2091</v>
      </c>
      <c r="H20" s="1360" t="s">
        <v>46</v>
      </c>
      <c r="I20" s="500" t="s">
        <v>47</v>
      </c>
      <c r="J20" s="362">
        <v>1</v>
      </c>
      <c r="K20" s="362" t="s">
        <v>57</v>
      </c>
      <c r="L20" s="1360" t="s">
        <v>2092</v>
      </c>
      <c r="M20" s="1360"/>
      <c r="N20" s="1360" t="s">
        <v>186</v>
      </c>
      <c r="O20" s="1517"/>
      <c r="P20" s="1517">
        <v>96500</v>
      </c>
      <c r="Q20" s="1517"/>
      <c r="R20" s="1517">
        <v>96500</v>
      </c>
      <c r="S20" s="1297" t="s">
        <v>2218</v>
      </c>
    </row>
    <row r="21" spans="1:19" s="80" customFormat="1" ht="144.75" customHeight="1">
      <c r="A21" s="1391"/>
      <c r="B21" s="1011"/>
      <c r="C21" s="1011"/>
      <c r="D21" s="1011"/>
      <c r="E21" s="1011"/>
      <c r="F21" s="1011"/>
      <c r="G21" s="1011"/>
      <c r="H21" s="1011"/>
      <c r="I21" s="500" t="s">
        <v>72</v>
      </c>
      <c r="J21" s="362">
        <v>100</v>
      </c>
      <c r="K21" s="362" t="s">
        <v>45</v>
      </c>
      <c r="L21" s="1011"/>
      <c r="M21" s="1011"/>
      <c r="N21" s="1011"/>
      <c r="O21" s="1518"/>
      <c r="P21" s="1518"/>
      <c r="Q21" s="1518"/>
      <c r="R21" s="1518"/>
      <c r="S21" s="1297"/>
    </row>
    <row r="22" spans="1:19" ht="35.1" customHeight="1"/>
    <row r="23" spans="1:19" ht="35.1" customHeight="1">
      <c r="L23" s="555"/>
      <c r="M23" s="667" t="s">
        <v>30</v>
      </c>
      <c r="N23" s="667"/>
      <c r="O23" s="667"/>
    </row>
    <row r="24" spans="1:19" ht="35.1" customHeight="1">
      <c r="L24" s="555"/>
      <c r="M24" s="667" t="s">
        <v>31</v>
      </c>
      <c r="N24" s="667" t="s">
        <v>32</v>
      </c>
      <c r="O24" s="667"/>
    </row>
    <row r="25" spans="1:19" ht="35.1" customHeight="1">
      <c r="L25" s="555"/>
      <c r="M25" s="667"/>
      <c r="N25" s="32">
        <v>2024</v>
      </c>
      <c r="O25" s="32">
        <v>2025</v>
      </c>
    </row>
    <row r="26" spans="1:19" ht="35.1" customHeight="1">
      <c r="L26" s="32" t="s">
        <v>101</v>
      </c>
      <c r="M26" s="17">
        <v>6</v>
      </c>
      <c r="N26" s="434">
        <f>SUM(Q18,Q16,Q14,Q9,Q6)</f>
        <v>476000</v>
      </c>
      <c r="O26" s="513">
        <f>R20</f>
        <v>96500</v>
      </c>
    </row>
  </sheetData>
  <mergeCells count="116">
    <mergeCell ref="A3:A4"/>
    <mergeCell ref="B3:B4"/>
    <mergeCell ref="C3:C4"/>
    <mergeCell ref="D3:D4"/>
    <mergeCell ref="E3:E4"/>
    <mergeCell ref="F3:F4"/>
    <mergeCell ref="G3:G4"/>
    <mergeCell ref="H3:H4"/>
    <mergeCell ref="I3:K3"/>
    <mergeCell ref="R6:R8"/>
    <mergeCell ref="S6:S8"/>
    <mergeCell ref="F6:F8"/>
    <mergeCell ref="G6:G8"/>
    <mergeCell ref="H6:H7"/>
    <mergeCell ref="L6:L8"/>
    <mergeCell ref="M6:M8"/>
    <mergeCell ref="N6:N8"/>
    <mergeCell ref="L2:S2"/>
    <mergeCell ref="L3:L4"/>
    <mergeCell ref="M3:N3"/>
    <mergeCell ref="O3:P3"/>
    <mergeCell ref="Q3:R3"/>
    <mergeCell ref="S3:S4"/>
    <mergeCell ref="A9:A13"/>
    <mergeCell ref="B9:B13"/>
    <mergeCell ref="C9:C13"/>
    <mergeCell ref="D9:D13"/>
    <mergeCell ref="E9:E13"/>
    <mergeCell ref="F9:F13"/>
    <mergeCell ref="O6:O8"/>
    <mergeCell ref="P6:P8"/>
    <mergeCell ref="Q6:Q8"/>
    <mergeCell ref="P9:P13"/>
    <mergeCell ref="Q9:Q13"/>
    <mergeCell ref="A6:A8"/>
    <mergeCell ref="B6:B8"/>
    <mergeCell ref="C6:C8"/>
    <mergeCell ref="D6:D8"/>
    <mergeCell ref="E6:E8"/>
    <mergeCell ref="R9:R13"/>
    <mergeCell ref="S9:S13"/>
    <mergeCell ref="H11:H12"/>
    <mergeCell ref="G9:G13"/>
    <mergeCell ref="H9:H10"/>
    <mergeCell ref="L9:L13"/>
    <mergeCell ref="M9:M13"/>
    <mergeCell ref="N9:N13"/>
    <mergeCell ref="O9:O13"/>
    <mergeCell ref="P14:P15"/>
    <mergeCell ref="Q14:Q15"/>
    <mergeCell ref="R14:R15"/>
    <mergeCell ref="S14:S15"/>
    <mergeCell ref="A16:A17"/>
    <mergeCell ref="B16:B17"/>
    <mergeCell ref="C16:C17"/>
    <mergeCell ref="D16:D17"/>
    <mergeCell ref="E16:E17"/>
    <mergeCell ref="G14:G15"/>
    <mergeCell ref="H14:H15"/>
    <mergeCell ref="L14:L15"/>
    <mergeCell ref="M14:M15"/>
    <mergeCell ref="N14:N15"/>
    <mergeCell ref="O14:O15"/>
    <mergeCell ref="A14:A15"/>
    <mergeCell ref="B14:B15"/>
    <mergeCell ref="C14:C15"/>
    <mergeCell ref="D14:D15"/>
    <mergeCell ref="E14:E15"/>
    <mergeCell ref="F14:F15"/>
    <mergeCell ref="O16:O17"/>
    <mergeCell ref="P16:P17"/>
    <mergeCell ref="Q16:Q17"/>
    <mergeCell ref="R16:R17"/>
    <mergeCell ref="S16:S17"/>
    <mergeCell ref="F16:F17"/>
    <mergeCell ref="G16:G17"/>
    <mergeCell ref="H16:H17"/>
    <mergeCell ref="L16:L17"/>
    <mergeCell ref="M16:M17"/>
    <mergeCell ref="N16:N17"/>
    <mergeCell ref="S18:S19"/>
    <mergeCell ref="N18:N19"/>
    <mergeCell ref="O18:O19"/>
    <mergeCell ref="A20:A21"/>
    <mergeCell ref="B20:B21"/>
    <mergeCell ref="C20:C21"/>
    <mergeCell ref="D20:D21"/>
    <mergeCell ref="E20:E21"/>
    <mergeCell ref="G18:G19"/>
    <mergeCell ref="H18:H19"/>
    <mergeCell ref="L18:L19"/>
    <mergeCell ref="M18:M19"/>
    <mergeCell ref="A18:A19"/>
    <mergeCell ref="B18:B19"/>
    <mergeCell ref="C18:C19"/>
    <mergeCell ref="D18:D19"/>
    <mergeCell ref="E18:E19"/>
    <mergeCell ref="F18:F19"/>
    <mergeCell ref="F20:F21"/>
    <mergeCell ref="G20:G21"/>
    <mergeCell ref="H20:H21"/>
    <mergeCell ref="L20:L21"/>
    <mergeCell ref="M20:M21"/>
    <mergeCell ref="S20:S21"/>
    <mergeCell ref="N20:N21"/>
    <mergeCell ref="P18:P19"/>
    <mergeCell ref="Q18:Q19"/>
    <mergeCell ref="R18:R19"/>
    <mergeCell ref="L23:L25"/>
    <mergeCell ref="M23:O23"/>
    <mergeCell ref="M24:M25"/>
    <mergeCell ref="N24:O24"/>
    <mergeCell ref="O20:O21"/>
    <mergeCell ref="P20:P21"/>
    <mergeCell ref="Q20:Q21"/>
    <mergeCell ref="R20:R21"/>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4C205-D75A-4308-B1BA-A61494230C81}">
  <dimension ref="A1:S21"/>
  <sheetViews>
    <sheetView topLeftCell="H2" workbookViewId="0">
      <selection activeCell="R15" sqref="Q6:R16"/>
    </sheetView>
  </sheetViews>
  <sheetFormatPr defaultColWidth="9.140625" defaultRowHeight="15"/>
  <cols>
    <col min="1" max="1" width="5.28515625" style="1" customWidth="1"/>
    <col min="5" max="5" width="18.28515625" customWidth="1"/>
    <col min="6" max="6" width="54.42578125" customWidth="1"/>
    <col min="7" max="7" width="63.7109375" customWidth="1"/>
    <col min="8" max="8" width="14.42578125" customWidth="1"/>
    <col min="9" max="10" width="19" customWidth="1"/>
    <col min="11" max="11" width="16.85546875" customWidth="1"/>
    <col min="12" max="12" width="27.85546875" customWidth="1"/>
    <col min="15" max="15" width="16.28515625" customWidth="1"/>
    <col min="16" max="16" width="15.85546875" customWidth="1"/>
    <col min="17" max="17" width="20.7109375" customWidth="1"/>
    <col min="18" max="18" width="16.28515625" customWidth="1"/>
    <col min="19" max="19" width="18.28515625" customWidth="1"/>
    <col min="20" max="20" width="14.42578125" customWidth="1"/>
  </cols>
  <sheetData>
    <row r="1" spans="1:19" ht="17.25" customHeight="1">
      <c r="A1" s="101" t="s">
        <v>2220</v>
      </c>
      <c r="E1" s="51"/>
      <c r="F1" s="51"/>
      <c r="L1" s="1"/>
      <c r="O1" s="2"/>
      <c r="P1" s="3"/>
      <c r="Q1" s="2"/>
      <c r="R1" s="2"/>
    </row>
    <row r="2" spans="1:19">
      <c r="A2" s="52"/>
      <c r="E2" s="51"/>
      <c r="F2" s="51"/>
      <c r="L2" s="708"/>
      <c r="M2" s="708"/>
      <c r="N2" s="708"/>
      <c r="O2" s="708"/>
      <c r="P2" s="708"/>
      <c r="Q2" s="708"/>
      <c r="R2" s="708"/>
      <c r="S2" s="708"/>
    </row>
    <row r="3" spans="1:19">
      <c r="A3" s="594" t="s">
        <v>0</v>
      </c>
      <c r="B3" s="600" t="s">
        <v>1</v>
      </c>
      <c r="C3" s="600" t="s">
        <v>2</v>
      </c>
      <c r="D3" s="600" t="s">
        <v>3</v>
      </c>
      <c r="E3" s="598" t="s">
        <v>4</v>
      </c>
      <c r="F3" s="598" t="s">
        <v>33</v>
      </c>
      <c r="G3" s="594" t="s">
        <v>34</v>
      </c>
      <c r="H3" s="600" t="s">
        <v>5</v>
      </c>
      <c r="I3" s="603" t="s">
        <v>6</v>
      </c>
      <c r="J3" s="1422"/>
      <c r="K3" s="1423"/>
      <c r="L3" s="594" t="s">
        <v>7</v>
      </c>
      <c r="M3" s="603" t="s">
        <v>8</v>
      </c>
      <c r="N3" s="1423"/>
      <c r="O3" s="1424" t="s">
        <v>9</v>
      </c>
      <c r="P3" s="1425"/>
      <c r="Q3" s="1424" t="s">
        <v>10</v>
      </c>
      <c r="R3" s="1425"/>
      <c r="S3" s="594" t="s">
        <v>11</v>
      </c>
    </row>
    <row r="4" spans="1:19">
      <c r="A4" s="595"/>
      <c r="B4" s="601"/>
      <c r="C4" s="601"/>
      <c r="D4" s="601"/>
      <c r="E4" s="599"/>
      <c r="F4" s="599"/>
      <c r="G4" s="595"/>
      <c r="H4" s="601"/>
      <c r="I4" s="10" t="s">
        <v>37</v>
      </c>
      <c r="J4" s="10" t="s">
        <v>35</v>
      </c>
      <c r="K4" s="10" t="s">
        <v>70</v>
      </c>
      <c r="L4" s="595"/>
      <c r="M4" s="12">
        <v>2024</v>
      </c>
      <c r="N4" s="12">
        <v>2025</v>
      </c>
      <c r="O4" s="4">
        <v>2024</v>
      </c>
      <c r="P4" s="4">
        <v>2025</v>
      </c>
      <c r="Q4" s="4">
        <v>2024</v>
      </c>
      <c r="R4" s="4">
        <v>2025</v>
      </c>
      <c r="S4" s="595"/>
    </row>
    <row r="5" spans="1:19">
      <c r="A5" s="9" t="s">
        <v>12</v>
      </c>
      <c r="B5" s="10" t="s">
        <v>13</v>
      </c>
      <c r="C5" s="10" t="s">
        <v>14</v>
      </c>
      <c r="D5" s="10" t="s">
        <v>15</v>
      </c>
      <c r="E5" s="11" t="s">
        <v>16</v>
      </c>
      <c r="F5" s="11" t="s">
        <v>17</v>
      </c>
      <c r="G5" s="9" t="s">
        <v>18</v>
      </c>
      <c r="H5" s="9" t="s">
        <v>19</v>
      </c>
      <c r="I5" s="10" t="s">
        <v>20</v>
      </c>
      <c r="J5" s="10" t="s">
        <v>21</v>
      </c>
      <c r="K5" s="10" t="s">
        <v>22</v>
      </c>
      <c r="L5" s="9" t="s">
        <v>23</v>
      </c>
      <c r="M5" s="12" t="s">
        <v>24</v>
      </c>
      <c r="N5" s="12" t="s">
        <v>25</v>
      </c>
      <c r="O5" s="8" t="s">
        <v>26</v>
      </c>
      <c r="P5" s="8" t="s">
        <v>27</v>
      </c>
      <c r="Q5" s="8" t="s">
        <v>36</v>
      </c>
      <c r="R5" s="8" t="s">
        <v>28</v>
      </c>
      <c r="S5" s="9" t="s">
        <v>29</v>
      </c>
    </row>
    <row r="6" spans="1:19" s="34" customFormat="1" ht="60" customHeight="1">
      <c r="A6" s="1360">
        <v>1</v>
      </c>
      <c r="B6" s="1360">
        <v>1</v>
      </c>
      <c r="C6" s="1360">
        <v>4</v>
      </c>
      <c r="D6" s="1360">
        <v>2</v>
      </c>
      <c r="E6" s="1360" t="s">
        <v>2093</v>
      </c>
      <c r="F6" s="1360" t="s">
        <v>2094</v>
      </c>
      <c r="G6" s="1360" t="s">
        <v>2095</v>
      </c>
      <c r="H6" s="1527" t="s">
        <v>54</v>
      </c>
      <c r="I6" s="1360" t="s">
        <v>350</v>
      </c>
      <c r="J6" s="1360">
        <v>1</v>
      </c>
      <c r="K6" s="1360" t="s">
        <v>57</v>
      </c>
      <c r="L6" s="1360" t="s">
        <v>2096</v>
      </c>
      <c r="M6" s="1360" t="s">
        <v>476</v>
      </c>
      <c r="N6" s="1360"/>
      <c r="O6" s="1521">
        <v>250000</v>
      </c>
      <c r="P6" s="1407"/>
      <c r="Q6" s="1521">
        <v>250000</v>
      </c>
      <c r="R6" s="1360"/>
      <c r="S6" s="1360" t="s">
        <v>2097</v>
      </c>
    </row>
    <row r="7" spans="1:19" s="34" customFormat="1" ht="60" customHeight="1">
      <c r="A7" s="1361"/>
      <c r="B7" s="1361"/>
      <c r="C7" s="1361"/>
      <c r="D7" s="1361"/>
      <c r="E7" s="1361"/>
      <c r="F7" s="1361"/>
      <c r="G7" s="1361"/>
      <c r="H7" s="1404"/>
      <c r="I7" s="1361"/>
      <c r="J7" s="1361"/>
      <c r="K7" s="1361"/>
      <c r="L7" s="1361"/>
      <c r="M7" s="1361"/>
      <c r="N7" s="1361"/>
      <c r="O7" s="1523"/>
      <c r="P7" s="1411"/>
      <c r="Q7" s="1523"/>
      <c r="R7" s="1361"/>
      <c r="S7" s="1361"/>
    </row>
    <row r="8" spans="1:19" s="34" customFormat="1" ht="60" customHeight="1">
      <c r="A8" s="1011"/>
      <c r="B8" s="1011"/>
      <c r="C8" s="1011"/>
      <c r="D8" s="1011"/>
      <c r="E8" s="1011"/>
      <c r="F8" s="1011"/>
      <c r="G8" s="1011"/>
      <c r="H8" s="1391"/>
      <c r="I8" s="1011"/>
      <c r="J8" s="1011"/>
      <c r="K8" s="1011"/>
      <c r="L8" s="1011"/>
      <c r="M8" s="1011"/>
      <c r="N8" s="1011"/>
      <c r="O8" s="1522"/>
      <c r="P8" s="1412"/>
      <c r="Q8" s="1522"/>
      <c r="R8" s="1011"/>
      <c r="S8" s="1011"/>
    </row>
    <row r="9" spans="1:19" s="34" customFormat="1" ht="60" customHeight="1">
      <c r="A9" s="1526">
        <v>2</v>
      </c>
      <c r="B9" s="1526">
        <v>1</v>
      </c>
      <c r="C9" s="1526">
        <v>4</v>
      </c>
      <c r="D9" s="1526">
        <v>2</v>
      </c>
      <c r="E9" s="1525" t="s">
        <v>2098</v>
      </c>
      <c r="F9" s="1397" t="s">
        <v>2099</v>
      </c>
      <c r="G9" s="1397" t="s">
        <v>2100</v>
      </c>
      <c r="H9" s="1525" t="s">
        <v>2101</v>
      </c>
      <c r="I9" s="508" t="s">
        <v>102</v>
      </c>
      <c r="J9" s="514">
        <v>19</v>
      </c>
      <c r="K9" s="508" t="s">
        <v>57</v>
      </c>
      <c r="L9" s="1397" t="s">
        <v>2102</v>
      </c>
      <c r="M9" s="1397" t="s">
        <v>476</v>
      </c>
      <c r="N9" s="1397"/>
      <c r="O9" s="1524">
        <v>170000</v>
      </c>
      <c r="P9" s="1397"/>
      <c r="Q9" s="1524">
        <v>170000</v>
      </c>
      <c r="R9" s="1397"/>
      <c r="S9" s="1397" t="s">
        <v>2097</v>
      </c>
    </row>
    <row r="10" spans="1:19" s="34" customFormat="1" ht="60" customHeight="1">
      <c r="A10" s="1526"/>
      <c r="B10" s="1526"/>
      <c r="C10" s="1526"/>
      <c r="D10" s="1526"/>
      <c r="E10" s="1525"/>
      <c r="F10" s="1397"/>
      <c r="G10" s="1397"/>
      <c r="H10" s="1525"/>
      <c r="I10" s="508" t="s">
        <v>2103</v>
      </c>
      <c r="J10" s="514">
        <v>570</v>
      </c>
      <c r="K10" s="508" t="s">
        <v>45</v>
      </c>
      <c r="L10" s="1397"/>
      <c r="M10" s="1397"/>
      <c r="N10" s="1397"/>
      <c r="O10" s="1524"/>
      <c r="P10" s="1397"/>
      <c r="Q10" s="1524"/>
      <c r="R10" s="1397"/>
      <c r="S10" s="1397"/>
    </row>
    <row r="11" spans="1:19" s="34" customFormat="1" ht="60" customHeight="1">
      <c r="A11" s="1360">
        <v>3</v>
      </c>
      <c r="B11" s="1360">
        <v>1</v>
      </c>
      <c r="C11" s="1360">
        <v>4</v>
      </c>
      <c r="D11" s="1360">
        <v>5</v>
      </c>
      <c r="E11" s="1360" t="s">
        <v>2104</v>
      </c>
      <c r="F11" s="1360" t="s">
        <v>2105</v>
      </c>
      <c r="G11" s="1360" t="s">
        <v>2106</v>
      </c>
      <c r="H11" s="1360" t="s">
        <v>46</v>
      </c>
      <c r="I11" s="354" t="s">
        <v>47</v>
      </c>
      <c r="J11" s="354">
        <v>1</v>
      </c>
      <c r="K11" s="354" t="s">
        <v>57</v>
      </c>
      <c r="L11" s="1360" t="s">
        <v>2107</v>
      </c>
      <c r="M11" s="1360" t="s">
        <v>886</v>
      </c>
      <c r="N11" s="1360"/>
      <c r="O11" s="1521">
        <v>70000</v>
      </c>
      <c r="P11" s="1521"/>
      <c r="Q11" s="1521">
        <v>70000</v>
      </c>
      <c r="R11" s="1521"/>
      <c r="S11" s="1360" t="s">
        <v>2097</v>
      </c>
    </row>
    <row r="12" spans="1:19" s="34" customFormat="1" ht="60" customHeight="1">
      <c r="A12" s="1011"/>
      <c r="B12" s="1011"/>
      <c r="C12" s="1011"/>
      <c r="D12" s="1011"/>
      <c r="E12" s="1011"/>
      <c r="F12" s="1011"/>
      <c r="G12" s="1011"/>
      <c r="H12" s="1011"/>
      <c r="I12" s="354" t="s">
        <v>1381</v>
      </c>
      <c r="J12" s="354">
        <v>50</v>
      </c>
      <c r="K12" s="354" t="s">
        <v>45</v>
      </c>
      <c r="L12" s="1011"/>
      <c r="M12" s="1011"/>
      <c r="N12" s="1011"/>
      <c r="O12" s="1522"/>
      <c r="P12" s="1522"/>
      <c r="Q12" s="1522"/>
      <c r="R12" s="1522"/>
      <c r="S12" s="1011"/>
    </row>
    <row r="13" spans="1:19" s="34" customFormat="1" ht="60" customHeight="1">
      <c r="A13" s="1360">
        <v>4</v>
      </c>
      <c r="B13" s="1360">
        <v>1</v>
      </c>
      <c r="C13" s="1360">
        <v>4</v>
      </c>
      <c r="D13" s="1360">
        <v>2</v>
      </c>
      <c r="E13" s="1360" t="s">
        <v>2108</v>
      </c>
      <c r="F13" s="1360" t="s">
        <v>2109</v>
      </c>
      <c r="G13" s="1360" t="s">
        <v>2110</v>
      </c>
      <c r="H13" s="1360" t="s">
        <v>2111</v>
      </c>
      <c r="I13" s="354" t="s">
        <v>2112</v>
      </c>
      <c r="J13" s="354">
        <v>3</v>
      </c>
      <c r="K13" s="354" t="s">
        <v>57</v>
      </c>
      <c r="L13" s="1360" t="s">
        <v>2113</v>
      </c>
      <c r="M13" s="1360" t="s">
        <v>64</v>
      </c>
      <c r="N13" s="1360"/>
      <c r="O13" s="1521">
        <v>153000</v>
      </c>
      <c r="P13" s="1521"/>
      <c r="Q13" s="1521">
        <v>153000</v>
      </c>
      <c r="R13" s="1521"/>
      <c r="S13" s="1360" t="s">
        <v>2097</v>
      </c>
    </row>
    <row r="14" spans="1:19" s="34" customFormat="1" ht="60" customHeight="1">
      <c r="A14" s="1011"/>
      <c r="B14" s="1011"/>
      <c r="C14" s="1011"/>
      <c r="D14" s="1011"/>
      <c r="E14" s="1011"/>
      <c r="F14" s="1011"/>
      <c r="G14" s="1011"/>
      <c r="H14" s="1011"/>
      <c r="I14" s="354" t="s">
        <v>1381</v>
      </c>
      <c r="J14" s="354">
        <v>25</v>
      </c>
      <c r="K14" s="354" t="s">
        <v>45</v>
      </c>
      <c r="L14" s="1011"/>
      <c r="M14" s="1011"/>
      <c r="N14" s="1011"/>
      <c r="O14" s="1522"/>
      <c r="P14" s="1522"/>
      <c r="Q14" s="1522"/>
      <c r="R14" s="1522"/>
      <c r="S14" s="1011"/>
    </row>
    <row r="15" spans="1:19" s="34" customFormat="1" ht="60" customHeight="1">
      <c r="A15" s="1360">
        <v>5</v>
      </c>
      <c r="B15" s="1360">
        <v>1</v>
      </c>
      <c r="C15" s="1360">
        <v>4</v>
      </c>
      <c r="D15" s="1360">
        <v>2</v>
      </c>
      <c r="E15" s="1360" t="s">
        <v>2114</v>
      </c>
      <c r="F15" s="1360" t="s">
        <v>2115</v>
      </c>
      <c r="G15" s="1360" t="s">
        <v>2116</v>
      </c>
      <c r="H15" s="1360" t="s">
        <v>413</v>
      </c>
      <c r="I15" s="354" t="s">
        <v>2028</v>
      </c>
      <c r="J15" s="354">
        <v>1</v>
      </c>
      <c r="K15" s="354" t="s">
        <v>57</v>
      </c>
      <c r="L15" s="1360" t="s">
        <v>2117</v>
      </c>
      <c r="M15" s="1360"/>
      <c r="N15" s="1360" t="s">
        <v>63</v>
      </c>
      <c r="O15" s="1521"/>
      <c r="P15" s="1521">
        <v>165000</v>
      </c>
      <c r="Q15" s="1521"/>
      <c r="R15" s="1521">
        <v>165000</v>
      </c>
      <c r="S15" s="1360" t="s">
        <v>2097</v>
      </c>
    </row>
    <row r="16" spans="1:19" s="34" customFormat="1" ht="60" customHeight="1">
      <c r="A16" s="1011"/>
      <c r="B16" s="1011"/>
      <c r="C16" s="1011"/>
      <c r="D16" s="1011"/>
      <c r="E16" s="1011"/>
      <c r="F16" s="1011"/>
      <c r="G16" s="1011"/>
      <c r="H16" s="1011"/>
      <c r="I16" s="354" t="s">
        <v>1381</v>
      </c>
      <c r="J16" s="354">
        <v>150</v>
      </c>
      <c r="K16" s="354" t="s">
        <v>45</v>
      </c>
      <c r="L16" s="1011"/>
      <c r="M16" s="1011"/>
      <c r="N16" s="1011"/>
      <c r="O16" s="1522"/>
      <c r="P16" s="1522"/>
      <c r="Q16" s="1522"/>
      <c r="R16" s="1522"/>
      <c r="S16" s="1011"/>
    </row>
    <row r="18" spans="16:19">
      <c r="P18" s="664"/>
      <c r="Q18" s="68" t="s">
        <v>30</v>
      </c>
      <c r="R18" s="68"/>
      <c r="S18" s="68"/>
    </row>
    <row r="19" spans="16:19">
      <c r="P19" s="665"/>
      <c r="Q19" s="667" t="s">
        <v>31</v>
      </c>
      <c r="R19" s="68" t="s">
        <v>32</v>
      </c>
      <c r="S19" s="68" t="s">
        <v>32</v>
      </c>
    </row>
    <row r="20" spans="16:19">
      <c r="P20" s="666"/>
      <c r="Q20" s="667"/>
      <c r="R20" s="32">
        <v>2024</v>
      </c>
      <c r="S20" s="32">
        <v>2025</v>
      </c>
    </row>
    <row r="21" spans="16:19">
      <c r="P21" s="32" t="s">
        <v>101</v>
      </c>
      <c r="Q21" s="17">
        <v>5</v>
      </c>
      <c r="R21" s="435">
        <f>Q6+Q9+Q11+Q13</f>
        <v>643000</v>
      </c>
      <c r="S21" s="435">
        <f>R15</f>
        <v>165000</v>
      </c>
    </row>
  </sheetData>
  <mergeCells count="100">
    <mergeCell ref="A3:A4"/>
    <mergeCell ref="B3:B4"/>
    <mergeCell ref="C3:C4"/>
    <mergeCell ref="D3:D4"/>
    <mergeCell ref="E3:E4"/>
    <mergeCell ref="F6:F8"/>
    <mergeCell ref="G6:G8"/>
    <mergeCell ref="H6:H8"/>
    <mergeCell ref="I6:I8"/>
    <mergeCell ref="L2:S2"/>
    <mergeCell ref="F3:F4"/>
    <mergeCell ref="G3:G4"/>
    <mergeCell ref="H3:H4"/>
    <mergeCell ref="I3:K3"/>
    <mergeCell ref="L3:L4"/>
    <mergeCell ref="M3:N3"/>
    <mergeCell ref="O3:P3"/>
    <mergeCell ref="Q3:R3"/>
    <mergeCell ref="S3:S4"/>
    <mergeCell ref="J6:J8"/>
    <mergeCell ref="K6:K8"/>
    <mergeCell ref="S11:S12"/>
    <mergeCell ref="A6:A8"/>
    <mergeCell ref="B6:B8"/>
    <mergeCell ref="C6:C8"/>
    <mergeCell ref="D6:D8"/>
    <mergeCell ref="E6:E8"/>
    <mergeCell ref="R6:R8"/>
    <mergeCell ref="S6:S8"/>
    <mergeCell ref="A9:A10"/>
    <mergeCell ref="B9:B10"/>
    <mergeCell ref="C9:C10"/>
    <mergeCell ref="D9:D10"/>
    <mergeCell ref="E9:E10"/>
    <mergeCell ref="F9:F10"/>
    <mergeCell ref="G9:G10"/>
    <mergeCell ref="L6:L8"/>
    <mergeCell ref="F11:F12"/>
    <mergeCell ref="H9:H10"/>
    <mergeCell ref="L9:L10"/>
    <mergeCell ref="M9:M10"/>
    <mergeCell ref="N9:N10"/>
    <mergeCell ref="G11:G12"/>
    <mergeCell ref="H11:H12"/>
    <mergeCell ref="L11:L12"/>
    <mergeCell ref="M11:M12"/>
    <mergeCell ref="N11:N12"/>
    <mergeCell ref="A11:A12"/>
    <mergeCell ref="B11:B12"/>
    <mergeCell ref="C11:C12"/>
    <mergeCell ref="D11:D12"/>
    <mergeCell ref="E11:E12"/>
    <mergeCell ref="Q9:Q10"/>
    <mergeCell ref="R9:R10"/>
    <mergeCell ref="S9:S10"/>
    <mergeCell ref="O9:O10"/>
    <mergeCell ref="P9:P10"/>
    <mergeCell ref="M6:M8"/>
    <mergeCell ref="N6:N8"/>
    <mergeCell ref="O6:O8"/>
    <mergeCell ref="P6:P8"/>
    <mergeCell ref="Q6:Q8"/>
    <mergeCell ref="O11:O12"/>
    <mergeCell ref="O13:O14"/>
    <mergeCell ref="P13:P14"/>
    <mergeCell ref="Q13:Q14"/>
    <mergeCell ref="R13:R14"/>
    <mergeCell ref="P11:P12"/>
    <mergeCell ref="Q11:Q12"/>
    <mergeCell ref="R11:R12"/>
    <mergeCell ref="S15:S16"/>
    <mergeCell ref="A13:A14"/>
    <mergeCell ref="B13:B14"/>
    <mergeCell ref="C13:C14"/>
    <mergeCell ref="D13:D14"/>
    <mergeCell ref="E13:E14"/>
    <mergeCell ref="S13:S14"/>
    <mergeCell ref="M13:M14"/>
    <mergeCell ref="N13:N14"/>
    <mergeCell ref="P15:P16"/>
    <mergeCell ref="Q15:Q16"/>
    <mergeCell ref="R15:R16"/>
    <mergeCell ref="F15:F16"/>
    <mergeCell ref="F13:F14"/>
    <mergeCell ref="G13:G14"/>
    <mergeCell ref="H13:H14"/>
    <mergeCell ref="L13:L14"/>
    <mergeCell ref="A15:A16"/>
    <mergeCell ref="B15:B16"/>
    <mergeCell ref="C15:C16"/>
    <mergeCell ref="D15:D16"/>
    <mergeCell ref="E15:E16"/>
    <mergeCell ref="P18:P20"/>
    <mergeCell ref="Q19:Q20"/>
    <mergeCell ref="G15:G16"/>
    <mergeCell ref="H15:H16"/>
    <mergeCell ref="L15:L16"/>
    <mergeCell ref="M15:M16"/>
    <mergeCell ref="N15:N16"/>
    <mergeCell ref="O15:O1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C4B51-8734-4AD2-AA39-F5AE45F883BF}">
  <dimension ref="A1:S43"/>
  <sheetViews>
    <sheetView topLeftCell="G32" workbookViewId="0">
      <selection activeCell="Q6" sqref="Q6:R38"/>
    </sheetView>
  </sheetViews>
  <sheetFormatPr defaultColWidth="9.140625" defaultRowHeight="15"/>
  <cols>
    <col min="1" max="1" width="4.85546875" style="23" customWidth="1"/>
    <col min="2" max="2" width="6" style="21" customWidth="1"/>
    <col min="3" max="3" width="6.28515625" style="21" customWidth="1"/>
    <col min="4" max="4" width="6.140625" style="21" customWidth="1"/>
    <col min="5" max="5" width="42.140625" style="21" customWidth="1"/>
    <col min="6" max="6" width="54.42578125" style="21" customWidth="1"/>
    <col min="7" max="7" width="60.140625" style="21" customWidth="1"/>
    <col min="8" max="8" width="16.28515625" style="21" customWidth="1"/>
    <col min="9" max="9" width="21.28515625" style="21" customWidth="1"/>
    <col min="10" max="10" width="13.7109375" style="21" customWidth="1"/>
    <col min="11" max="11" width="14.42578125" style="21" customWidth="1"/>
    <col min="12" max="12" width="28.28515625" style="21" customWidth="1"/>
    <col min="13" max="13" width="12" style="21" customWidth="1"/>
    <col min="14" max="15" width="12.7109375" style="21" customWidth="1"/>
    <col min="16" max="16" width="12" style="21" customWidth="1"/>
    <col min="17" max="17" width="13" style="21" customWidth="1"/>
    <col min="18" max="18" width="12.85546875" style="21" customWidth="1"/>
    <col min="19" max="19" width="18.28515625" style="21" customWidth="1"/>
    <col min="20" max="16384" width="9.140625" style="21"/>
  </cols>
  <sheetData>
    <row r="1" spans="1:19" ht="18.75">
      <c r="A1" s="20" t="s">
        <v>2221</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84.75" customHeight="1">
      <c r="A6" s="652">
        <v>1</v>
      </c>
      <c r="B6" s="652">
        <v>1</v>
      </c>
      <c r="C6" s="652">
        <v>4</v>
      </c>
      <c r="D6" s="652">
        <v>2</v>
      </c>
      <c r="E6" s="652" t="s">
        <v>2118</v>
      </c>
      <c r="F6" s="1536" t="s">
        <v>2119</v>
      </c>
      <c r="G6" s="1536" t="s">
        <v>2120</v>
      </c>
      <c r="H6" s="1542" t="s">
        <v>715</v>
      </c>
      <c r="I6" s="515" t="s">
        <v>204</v>
      </c>
      <c r="J6" s="515">
        <v>1</v>
      </c>
      <c r="K6" s="515" t="s">
        <v>57</v>
      </c>
      <c r="L6" s="652" t="s">
        <v>2121</v>
      </c>
      <c r="M6" s="652" t="s">
        <v>56</v>
      </c>
      <c r="N6" s="1544"/>
      <c r="O6" s="922">
        <v>100000</v>
      </c>
      <c r="P6" s="1546"/>
      <c r="Q6" s="922">
        <v>100000</v>
      </c>
      <c r="R6" s="1546"/>
      <c r="S6" s="652" t="s">
        <v>2122</v>
      </c>
    </row>
    <row r="7" spans="1:19" s="80" customFormat="1" ht="78.75" customHeight="1">
      <c r="A7" s="654"/>
      <c r="B7" s="654"/>
      <c r="C7" s="654"/>
      <c r="D7" s="654"/>
      <c r="E7" s="654"/>
      <c r="F7" s="1537"/>
      <c r="G7" s="1537"/>
      <c r="H7" s="1543"/>
      <c r="I7" s="133" t="s">
        <v>72</v>
      </c>
      <c r="J7" s="133">
        <v>25</v>
      </c>
      <c r="K7" s="133" t="s">
        <v>45</v>
      </c>
      <c r="L7" s="654"/>
      <c r="M7" s="654"/>
      <c r="N7" s="1545"/>
      <c r="O7" s="924"/>
      <c r="P7" s="1548"/>
      <c r="Q7" s="924"/>
      <c r="R7" s="1548"/>
      <c r="S7" s="654"/>
    </row>
    <row r="8" spans="1:19" s="80" customFormat="1" ht="66.75" customHeight="1">
      <c r="A8" s="652">
        <v>2</v>
      </c>
      <c r="B8" s="652">
        <v>1</v>
      </c>
      <c r="C8" s="652">
        <v>4</v>
      </c>
      <c r="D8" s="652">
        <v>2</v>
      </c>
      <c r="E8" s="652" t="s">
        <v>2123</v>
      </c>
      <c r="F8" s="1539" t="s">
        <v>2124</v>
      </c>
      <c r="G8" s="1536" t="s">
        <v>2125</v>
      </c>
      <c r="H8" s="652" t="s">
        <v>715</v>
      </c>
      <c r="I8" s="133" t="s">
        <v>204</v>
      </c>
      <c r="J8" s="133">
        <v>1</v>
      </c>
      <c r="K8" s="133" t="s">
        <v>57</v>
      </c>
      <c r="L8" s="652" t="s">
        <v>2121</v>
      </c>
      <c r="M8" s="646" t="s">
        <v>344</v>
      </c>
      <c r="N8" s="1544"/>
      <c r="O8" s="649">
        <v>170000</v>
      </c>
      <c r="P8" s="1546"/>
      <c r="Q8" s="649">
        <v>170000</v>
      </c>
      <c r="R8" s="1546"/>
      <c r="S8" s="652" t="s">
        <v>2122</v>
      </c>
    </row>
    <row r="9" spans="1:19" ht="56.25" customHeight="1">
      <c r="A9" s="653"/>
      <c r="B9" s="653"/>
      <c r="C9" s="653"/>
      <c r="D9" s="653"/>
      <c r="E9" s="653"/>
      <c r="F9" s="1540"/>
      <c r="G9" s="1538"/>
      <c r="H9" s="654"/>
      <c r="I9" s="133" t="s">
        <v>72</v>
      </c>
      <c r="J9" s="133">
        <v>25</v>
      </c>
      <c r="K9" s="133" t="s">
        <v>45</v>
      </c>
      <c r="L9" s="653"/>
      <c r="M9" s="647"/>
      <c r="N9" s="1549"/>
      <c r="O9" s="650"/>
      <c r="P9" s="1547"/>
      <c r="Q9" s="650"/>
      <c r="R9" s="1547"/>
      <c r="S9" s="653"/>
    </row>
    <row r="10" spans="1:19" ht="72.75" customHeight="1">
      <c r="A10" s="654"/>
      <c r="B10" s="654"/>
      <c r="C10" s="654"/>
      <c r="D10" s="654"/>
      <c r="E10" s="654"/>
      <c r="F10" s="1541"/>
      <c r="G10" s="1537"/>
      <c r="H10" s="35" t="s">
        <v>2018</v>
      </c>
      <c r="I10" s="35" t="s">
        <v>1741</v>
      </c>
      <c r="J10" s="35">
        <v>1</v>
      </c>
      <c r="K10" s="35" t="s">
        <v>57</v>
      </c>
      <c r="L10" s="654"/>
      <c r="M10" s="648"/>
      <c r="N10" s="1545"/>
      <c r="O10" s="651"/>
      <c r="P10" s="1548"/>
      <c r="Q10" s="651"/>
      <c r="R10" s="1548"/>
      <c r="S10" s="654"/>
    </row>
    <row r="11" spans="1:19" ht="148.5" customHeight="1">
      <c r="A11" s="35">
        <v>3</v>
      </c>
      <c r="B11" s="35">
        <v>1</v>
      </c>
      <c r="C11" s="35">
        <v>4</v>
      </c>
      <c r="D11" s="35">
        <v>2</v>
      </c>
      <c r="E11" s="362" t="s">
        <v>2126</v>
      </c>
      <c r="F11" s="293" t="s">
        <v>2127</v>
      </c>
      <c r="G11" s="293" t="s">
        <v>2128</v>
      </c>
      <c r="H11" s="35" t="s">
        <v>2018</v>
      </c>
      <c r="I11" s="35" t="s">
        <v>1741</v>
      </c>
      <c r="J11" s="35">
        <v>10</v>
      </c>
      <c r="K11" s="35" t="s">
        <v>57</v>
      </c>
      <c r="L11" s="133" t="s">
        <v>2129</v>
      </c>
      <c r="M11" s="35" t="s">
        <v>41</v>
      </c>
      <c r="N11" s="35"/>
      <c r="O11" s="285">
        <v>15000</v>
      </c>
      <c r="P11" s="35"/>
      <c r="Q11" s="285">
        <v>15000</v>
      </c>
      <c r="R11" s="35"/>
      <c r="S11" s="133" t="s">
        <v>2122</v>
      </c>
    </row>
    <row r="12" spans="1:19" ht="60" customHeight="1">
      <c r="A12" s="657">
        <v>4</v>
      </c>
      <c r="B12" s="657">
        <v>1</v>
      </c>
      <c r="C12" s="657">
        <v>4</v>
      </c>
      <c r="D12" s="657">
        <v>2</v>
      </c>
      <c r="E12" s="657" t="s">
        <v>2130</v>
      </c>
      <c r="F12" s="1536" t="s">
        <v>2131</v>
      </c>
      <c r="G12" s="1536" t="s">
        <v>2132</v>
      </c>
      <c r="H12" s="856" t="s">
        <v>715</v>
      </c>
      <c r="I12" s="133" t="s">
        <v>204</v>
      </c>
      <c r="J12" s="133">
        <v>1</v>
      </c>
      <c r="K12" s="133" t="s">
        <v>57</v>
      </c>
      <c r="L12" s="652" t="s">
        <v>2133</v>
      </c>
      <c r="M12" s="652" t="s">
        <v>41</v>
      </c>
      <c r="N12" s="652"/>
      <c r="O12" s="649">
        <v>50000</v>
      </c>
      <c r="P12" s="652"/>
      <c r="Q12" s="649">
        <v>50000</v>
      </c>
      <c r="R12" s="652"/>
      <c r="S12" s="652" t="s">
        <v>2122</v>
      </c>
    </row>
    <row r="13" spans="1:19" ht="66" customHeight="1">
      <c r="A13" s="657"/>
      <c r="B13" s="657"/>
      <c r="C13" s="657"/>
      <c r="D13" s="657"/>
      <c r="E13" s="657"/>
      <c r="F13" s="1537"/>
      <c r="G13" s="1537"/>
      <c r="H13" s="856"/>
      <c r="I13" s="35" t="s">
        <v>72</v>
      </c>
      <c r="J13" s="35">
        <v>40</v>
      </c>
      <c r="K13" s="35" t="s">
        <v>45</v>
      </c>
      <c r="L13" s="654"/>
      <c r="M13" s="654"/>
      <c r="N13" s="654"/>
      <c r="O13" s="651"/>
      <c r="P13" s="654"/>
      <c r="Q13" s="651"/>
      <c r="R13" s="654"/>
      <c r="S13" s="654"/>
    </row>
    <row r="14" spans="1:19" ht="41.25" customHeight="1">
      <c r="A14" s="646">
        <v>5</v>
      </c>
      <c r="B14" s="646">
        <v>1</v>
      </c>
      <c r="C14" s="646">
        <v>4</v>
      </c>
      <c r="D14" s="646">
        <v>2</v>
      </c>
      <c r="E14" s="652" t="s">
        <v>2134</v>
      </c>
      <c r="F14" s="1536" t="s">
        <v>2135</v>
      </c>
      <c r="G14" s="1536" t="s">
        <v>2136</v>
      </c>
      <c r="H14" s="646" t="s">
        <v>46</v>
      </c>
      <c r="I14" s="35" t="s">
        <v>47</v>
      </c>
      <c r="J14" s="35">
        <v>1</v>
      </c>
      <c r="K14" s="35" t="s">
        <v>57</v>
      </c>
      <c r="L14" s="652" t="s">
        <v>2129</v>
      </c>
      <c r="M14" s="646" t="s">
        <v>41</v>
      </c>
      <c r="N14" s="905"/>
      <c r="O14" s="649">
        <v>125000</v>
      </c>
      <c r="P14" s="646"/>
      <c r="Q14" s="649">
        <v>125000</v>
      </c>
      <c r="R14" s="905"/>
      <c r="S14" s="652" t="s">
        <v>2122</v>
      </c>
    </row>
    <row r="15" spans="1:19" ht="33.75" customHeight="1">
      <c r="A15" s="647"/>
      <c r="B15" s="647"/>
      <c r="C15" s="647"/>
      <c r="D15" s="647"/>
      <c r="E15" s="653"/>
      <c r="F15" s="1538"/>
      <c r="G15" s="1538"/>
      <c r="H15" s="648"/>
      <c r="I15" s="35" t="s">
        <v>72</v>
      </c>
      <c r="J15" s="35">
        <v>50</v>
      </c>
      <c r="K15" s="35" t="s">
        <v>45</v>
      </c>
      <c r="L15" s="653"/>
      <c r="M15" s="647"/>
      <c r="N15" s="973"/>
      <c r="O15" s="650"/>
      <c r="P15" s="647"/>
      <c r="Q15" s="650"/>
      <c r="R15" s="973"/>
      <c r="S15" s="653"/>
    </row>
    <row r="16" spans="1:19" ht="33.75" customHeight="1">
      <c r="A16" s="647"/>
      <c r="B16" s="647"/>
      <c r="C16" s="647"/>
      <c r="D16" s="647"/>
      <c r="E16" s="653"/>
      <c r="F16" s="1538"/>
      <c r="G16" s="1538"/>
      <c r="H16" s="646" t="s">
        <v>1718</v>
      </c>
      <c r="I16" s="35" t="s">
        <v>1698</v>
      </c>
      <c r="J16" s="35">
        <v>3</v>
      </c>
      <c r="K16" s="35" t="s">
        <v>57</v>
      </c>
      <c r="L16" s="653"/>
      <c r="M16" s="647"/>
      <c r="N16" s="973"/>
      <c r="O16" s="650"/>
      <c r="P16" s="647"/>
      <c r="Q16" s="650"/>
      <c r="R16" s="973"/>
      <c r="S16" s="653"/>
    </row>
    <row r="17" spans="1:19" ht="33.75" customHeight="1">
      <c r="A17" s="647"/>
      <c r="B17" s="647"/>
      <c r="C17" s="647"/>
      <c r="D17" s="647"/>
      <c r="E17" s="653"/>
      <c r="F17" s="1538"/>
      <c r="G17" s="1538"/>
      <c r="H17" s="648"/>
      <c r="I17" s="35" t="s">
        <v>72</v>
      </c>
      <c r="J17" s="35">
        <v>60</v>
      </c>
      <c r="K17" s="35" t="s">
        <v>45</v>
      </c>
      <c r="L17" s="653"/>
      <c r="M17" s="647"/>
      <c r="N17" s="973"/>
      <c r="O17" s="650"/>
      <c r="P17" s="647"/>
      <c r="Q17" s="650"/>
      <c r="R17" s="973"/>
      <c r="S17" s="653"/>
    </row>
    <row r="18" spans="1:19" ht="34.5" customHeight="1">
      <c r="A18" s="647"/>
      <c r="B18" s="647"/>
      <c r="C18" s="647"/>
      <c r="D18" s="647"/>
      <c r="E18" s="653"/>
      <c r="F18" s="1538"/>
      <c r="G18" s="1538"/>
      <c r="H18" s="646" t="s">
        <v>825</v>
      </c>
      <c r="I18" s="35" t="s">
        <v>1003</v>
      </c>
      <c r="J18" s="35">
        <v>1</v>
      </c>
      <c r="K18" s="35" t="s">
        <v>57</v>
      </c>
      <c r="L18" s="653"/>
      <c r="M18" s="647"/>
      <c r="N18" s="973"/>
      <c r="O18" s="650"/>
      <c r="P18" s="647"/>
      <c r="Q18" s="650"/>
      <c r="R18" s="973"/>
      <c r="S18" s="653"/>
    </row>
    <row r="19" spans="1:19" ht="33.75" customHeight="1">
      <c r="A19" s="647"/>
      <c r="B19" s="647"/>
      <c r="C19" s="647"/>
      <c r="D19" s="647"/>
      <c r="E19" s="653"/>
      <c r="F19" s="1538"/>
      <c r="G19" s="1538"/>
      <c r="H19" s="648"/>
      <c r="I19" s="35" t="s">
        <v>1884</v>
      </c>
      <c r="J19" s="35">
        <v>200</v>
      </c>
      <c r="K19" s="35" t="s">
        <v>57</v>
      </c>
      <c r="L19" s="653"/>
      <c r="M19" s="647"/>
      <c r="N19" s="973"/>
      <c r="O19" s="650"/>
      <c r="P19" s="647"/>
      <c r="Q19" s="650"/>
      <c r="R19" s="973"/>
      <c r="S19" s="653"/>
    </row>
    <row r="20" spans="1:19" ht="33" customHeight="1">
      <c r="A20" s="648"/>
      <c r="B20" s="648"/>
      <c r="C20" s="648"/>
      <c r="D20" s="648"/>
      <c r="E20" s="654"/>
      <c r="F20" s="1537"/>
      <c r="G20" s="1537"/>
      <c r="H20" s="35" t="s">
        <v>2018</v>
      </c>
      <c r="I20" s="35" t="s">
        <v>1741</v>
      </c>
      <c r="J20" s="35">
        <v>1</v>
      </c>
      <c r="K20" s="35" t="s">
        <v>57</v>
      </c>
      <c r="L20" s="654"/>
      <c r="M20" s="648"/>
      <c r="N20" s="906"/>
      <c r="O20" s="651"/>
      <c r="P20" s="648"/>
      <c r="Q20" s="651"/>
      <c r="R20" s="906"/>
      <c r="S20" s="654"/>
    </row>
    <row r="21" spans="1:19" ht="75.75" customHeight="1">
      <c r="A21" s="847">
        <v>6</v>
      </c>
      <c r="B21" s="657">
        <v>1</v>
      </c>
      <c r="C21" s="657">
        <v>4</v>
      </c>
      <c r="D21" s="657">
        <v>2</v>
      </c>
      <c r="E21" s="856" t="s">
        <v>2137</v>
      </c>
      <c r="F21" s="1536" t="s">
        <v>2138</v>
      </c>
      <c r="G21" s="1536" t="s">
        <v>2139</v>
      </c>
      <c r="H21" s="856" t="s">
        <v>1718</v>
      </c>
      <c r="I21" s="133" t="s">
        <v>1698</v>
      </c>
      <c r="J21" s="133">
        <v>3</v>
      </c>
      <c r="K21" s="133" t="s">
        <v>57</v>
      </c>
      <c r="L21" s="652" t="s">
        <v>2129</v>
      </c>
      <c r="M21" s="652" t="s">
        <v>437</v>
      </c>
      <c r="N21" s="652"/>
      <c r="O21" s="649">
        <v>40000</v>
      </c>
      <c r="P21" s="922"/>
      <c r="Q21" s="649">
        <v>40000</v>
      </c>
      <c r="R21" s="922"/>
      <c r="S21" s="652" t="s">
        <v>2122</v>
      </c>
    </row>
    <row r="22" spans="1:19" ht="54.75" customHeight="1">
      <c r="A22" s="848"/>
      <c r="B22" s="657"/>
      <c r="C22" s="657"/>
      <c r="D22" s="657"/>
      <c r="E22" s="856"/>
      <c r="F22" s="1538"/>
      <c r="G22" s="1538"/>
      <c r="H22" s="856"/>
      <c r="I22" s="35" t="s">
        <v>72</v>
      </c>
      <c r="J22" s="35">
        <v>40</v>
      </c>
      <c r="K22" s="35" t="s">
        <v>45</v>
      </c>
      <c r="L22" s="653"/>
      <c r="M22" s="653"/>
      <c r="N22" s="653"/>
      <c r="O22" s="650"/>
      <c r="P22" s="923"/>
      <c r="Q22" s="650"/>
      <c r="R22" s="923"/>
      <c r="S22" s="653"/>
    </row>
    <row r="23" spans="1:19" ht="55.5" customHeight="1">
      <c r="A23" s="849"/>
      <c r="B23" s="657"/>
      <c r="C23" s="657"/>
      <c r="D23" s="657"/>
      <c r="E23" s="856"/>
      <c r="F23" s="1537"/>
      <c r="G23" s="1537"/>
      <c r="H23" s="133" t="s">
        <v>2018</v>
      </c>
      <c r="I23" s="35" t="s">
        <v>1741</v>
      </c>
      <c r="J23" s="35">
        <v>1</v>
      </c>
      <c r="K23" s="35" t="s">
        <v>57</v>
      </c>
      <c r="L23" s="654"/>
      <c r="M23" s="654"/>
      <c r="N23" s="654"/>
      <c r="O23" s="651"/>
      <c r="P23" s="924"/>
      <c r="Q23" s="651"/>
      <c r="R23" s="924"/>
      <c r="S23" s="654"/>
    </row>
    <row r="24" spans="1:19" ht="46.5" customHeight="1">
      <c r="A24" s="652">
        <v>7</v>
      </c>
      <c r="B24" s="657">
        <v>1</v>
      </c>
      <c r="C24" s="657">
        <v>4</v>
      </c>
      <c r="D24" s="657">
        <v>2</v>
      </c>
      <c r="E24" s="652" t="s">
        <v>2140</v>
      </c>
      <c r="F24" s="1536" t="s">
        <v>2141</v>
      </c>
      <c r="G24" s="1536" t="s">
        <v>2142</v>
      </c>
      <c r="H24" s="652" t="s">
        <v>364</v>
      </c>
      <c r="I24" s="133" t="s">
        <v>365</v>
      </c>
      <c r="J24" s="133">
        <v>1</v>
      </c>
      <c r="K24" s="133" t="s">
        <v>57</v>
      </c>
      <c r="L24" s="652" t="s">
        <v>2129</v>
      </c>
      <c r="M24" s="652" t="s">
        <v>494</v>
      </c>
      <c r="N24" s="652"/>
      <c r="O24" s="922">
        <v>10000</v>
      </c>
      <c r="P24" s="922"/>
      <c r="Q24" s="922">
        <v>10000</v>
      </c>
      <c r="R24" s="652"/>
      <c r="S24" s="652" t="s">
        <v>2122</v>
      </c>
    </row>
    <row r="25" spans="1:19" ht="51" customHeight="1">
      <c r="A25" s="653"/>
      <c r="B25" s="657"/>
      <c r="C25" s="657"/>
      <c r="D25" s="657"/>
      <c r="E25" s="653"/>
      <c r="F25" s="1538"/>
      <c r="G25" s="1538"/>
      <c r="H25" s="654"/>
      <c r="I25" s="133" t="s">
        <v>72</v>
      </c>
      <c r="J25" s="133">
        <v>50</v>
      </c>
      <c r="K25" s="133" t="s">
        <v>45</v>
      </c>
      <c r="L25" s="653"/>
      <c r="M25" s="653"/>
      <c r="N25" s="653"/>
      <c r="O25" s="923"/>
      <c r="P25" s="923"/>
      <c r="Q25" s="923"/>
      <c r="R25" s="653"/>
      <c r="S25" s="653"/>
    </row>
    <row r="26" spans="1:19" ht="49.5" customHeight="1">
      <c r="A26" s="653"/>
      <c r="B26" s="657"/>
      <c r="C26" s="657"/>
      <c r="D26" s="657"/>
      <c r="E26" s="653"/>
      <c r="F26" s="1538"/>
      <c r="G26" s="1538"/>
      <c r="H26" s="288" t="s">
        <v>1718</v>
      </c>
      <c r="I26" s="133" t="s">
        <v>1698</v>
      </c>
      <c r="J26" s="133">
        <v>1</v>
      </c>
      <c r="K26" s="133" t="s">
        <v>57</v>
      </c>
      <c r="L26" s="653"/>
      <c r="M26" s="653"/>
      <c r="N26" s="653"/>
      <c r="O26" s="923"/>
      <c r="P26" s="923"/>
      <c r="Q26" s="923"/>
      <c r="R26" s="653"/>
      <c r="S26" s="653"/>
    </row>
    <row r="27" spans="1:19" ht="45.75" customHeight="1">
      <c r="A27" s="654"/>
      <c r="B27" s="657"/>
      <c r="C27" s="657"/>
      <c r="D27" s="657"/>
      <c r="E27" s="654"/>
      <c r="F27" s="1537"/>
      <c r="G27" s="1537"/>
      <c r="H27" s="133" t="s">
        <v>2018</v>
      </c>
      <c r="I27" s="133" t="s">
        <v>1741</v>
      </c>
      <c r="J27" s="133">
        <v>1</v>
      </c>
      <c r="K27" s="133" t="s">
        <v>57</v>
      </c>
      <c r="L27" s="654"/>
      <c r="M27" s="654"/>
      <c r="N27" s="654"/>
      <c r="O27" s="924"/>
      <c r="P27" s="924"/>
      <c r="Q27" s="924"/>
      <c r="R27" s="654"/>
      <c r="S27" s="654"/>
    </row>
    <row r="28" spans="1:19" ht="45" customHeight="1">
      <c r="A28" s="657">
        <v>8</v>
      </c>
      <c r="B28" s="657">
        <v>1</v>
      </c>
      <c r="C28" s="657">
        <v>4</v>
      </c>
      <c r="D28" s="657">
        <v>2</v>
      </c>
      <c r="E28" s="652" t="s">
        <v>2143</v>
      </c>
      <c r="F28" s="1536" t="s">
        <v>2144</v>
      </c>
      <c r="G28" s="1536" t="s">
        <v>2145</v>
      </c>
      <c r="H28" s="856" t="s">
        <v>227</v>
      </c>
      <c r="I28" s="133" t="s">
        <v>184</v>
      </c>
      <c r="J28" s="133">
        <v>1</v>
      </c>
      <c r="K28" s="133" t="s">
        <v>57</v>
      </c>
      <c r="L28" s="652" t="s">
        <v>2146</v>
      </c>
      <c r="M28" s="652" t="s">
        <v>244</v>
      </c>
      <c r="N28" s="652"/>
      <c r="O28" s="649">
        <v>50000</v>
      </c>
      <c r="P28" s="652"/>
      <c r="Q28" s="649">
        <v>50000</v>
      </c>
      <c r="R28" s="652"/>
      <c r="S28" s="652" t="s">
        <v>2122</v>
      </c>
    </row>
    <row r="29" spans="1:19" ht="44.25" customHeight="1">
      <c r="A29" s="657"/>
      <c r="B29" s="657"/>
      <c r="C29" s="657"/>
      <c r="D29" s="657"/>
      <c r="E29" s="653"/>
      <c r="F29" s="1538"/>
      <c r="G29" s="1538"/>
      <c r="H29" s="856"/>
      <c r="I29" s="133" t="s">
        <v>72</v>
      </c>
      <c r="J29" s="133">
        <v>80</v>
      </c>
      <c r="K29" s="133" t="s">
        <v>45</v>
      </c>
      <c r="L29" s="653"/>
      <c r="M29" s="653"/>
      <c r="N29" s="653"/>
      <c r="O29" s="650"/>
      <c r="P29" s="653"/>
      <c r="Q29" s="650"/>
      <c r="R29" s="653"/>
      <c r="S29" s="653"/>
    </row>
    <row r="30" spans="1:19" ht="46.5" customHeight="1">
      <c r="A30" s="657"/>
      <c r="B30" s="657"/>
      <c r="C30" s="657"/>
      <c r="D30" s="657"/>
      <c r="E30" s="654"/>
      <c r="F30" s="1537"/>
      <c r="G30" s="1537"/>
      <c r="H30" s="133" t="s">
        <v>2018</v>
      </c>
      <c r="I30" s="35" t="s">
        <v>1741</v>
      </c>
      <c r="J30" s="35">
        <v>1</v>
      </c>
      <c r="K30" s="35" t="s">
        <v>57</v>
      </c>
      <c r="L30" s="654"/>
      <c r="M30" s="654"/>
      <c r="N30" s="654"/>
      <c r="O30" s="651"/>
      <c r="P30" s="654"/>
      <c r="Q30" s="651"/>
      <c r="R30" s="654"/>
      <c r="S30" s="654"/>
    </row>
    <row r="31" spans="1:19" ht="44.25" customHeight="1">
      <c r="A31" s="657">
        <v>9</v>
      </c>
      <c r="B31" s="646">
        <v>1</v>
      </c>
      <c r="C31" s="646">
        <v>4</v>
      </c>
      <c r="D31" s="646">
        <v>2</v>
      </c>
      <c r="E31" s="652" t="s">
        <v>2147</v>
      </c>
      <c r="F31" s="652" t="s">
        <v>2148</v>
      </c>
      <c r="G31" s="1536" t="s">
        <v>2149</v>
      </c>
      <c r="H31" s="856" t="s">
        <v>2150</v>
      </c>
      <c r="I31" s="133" t="s">
        <v>2151</v>
      </c>
      <c r="J31" s="35">
        <v>1</v>
      </c>
      <c r="K31" s="133" t="s">
        <v>57</v>
      </c>
      <c r="L31" s="652" t="s">
        <v>2146</v>
      </c>
      <c r="M31" s="646" t="s">
        <v>437</v>
      </c>
      <c r="N31" s="646"/>
      <c r="O31" s="649">
        <v>45000</v>
      </c>
      <c r="P31" s="649"/>
      <c r="Q31" s="649">
        <v>45000</v>
      </c>
      <c r="R31" s="646"/>
      <c r="S31" s="652" t="s">
        <v>2122</v>
      </c>
    </row>
    <row r="32" spans="1:19" ht="43.5" customHeight="1">
      <c r="A32" s="657"/>
      <c r="B32" s="647"/>
      <c r="C32" s="647"/>
      <c r="D32" s="647"/>
      <c r="E32" s="653"/>
      <c r="F32" s="653"/>
      <c r="G32" s="1538"/>
      <c r="H32" s="856"/>
      <c r="I32" s="133" t="s">
        <v>72</v>
      </c>
      <c r="J32" s="35">
        <v>100</v>
      </c>
      <c r="K32" s="133" t="s">
        <v>45</v>
      </c>
      <c r="L32" s="653"/>
      <c r="M32" s="647"/>
      <c r="N32" s="647"/>
      <c r="O32" s="650"/>
      <c r="P32" s="650"/>
      <c r="Q32" s="650"/>
      <c r="R32" s="647"/>
      <c r="S32" s="653"/>
    </row>
    <row r="33" spans="1:19" ht="40.5" customHeight="1">
      <c r="A33" s="657"/>
      <c r="B33" s="647"/>
      <c r="C33" s="647"/>
      <c r="D33" s="647"/>
      <c r="E33" s="653"/>
      <c r="F33" s="653"/>
      <c r="G33" s="1538"/>
      <c r="H33" s="133" t="s">
        <v>1718</v>
      </c>
      <c r="I33" s="133" t="s">
        <v>1698</v>
      </c>
      <c r="J33" s="35">
        <v>4</v>
      </c>
      <c r="K33" s="133" t="s">
        <v>57</v>
      </c>
      <c r="L33" s="653"/>
      <c r="M33" s="647"/>
      <c r="N33" s="647"/>
      <c r="O33" s="650"/>
      <c r="P33" s="650"/>
      <c r="Q33" s="650"/>
      <c r="R33" s="647"/>
      <c r="S33" s="653"/>
    </row>
    <row r="34" spans="1:19" ht="43.5" customHeight="1">
      <c r="A34" s="657"/>
      <c r="B34" s="647"/>
      <c r="C34" s="647"/>
      <c r="D34" s="647"/>
      <c r="E34" s="653"/>
      <c r="F34" s="653"/>
      <c r="G34" s="1538"/>
      <c r="H34" s="856" t="s">
        <v>43</v>
      </c>
      <c r="I34" s="133" t="s">
        <v>44</v>
      </c>
      <c r="J34" s="35">
        <v>1</v>
      </c>
      <c r="K34" s="133" t="s">
        <v>57</v>
      </c>
      <c r="L34" s="653"/>
      <c r="M34" s="647"/>
      <c r="N34" s="647"/>
      <c r="O34" s="650"/>
      <c r="P34" s="650"/>
      <c r="Q34" s="650"/>
      <c r="R34" s="647"/>
      <c r="S34" s="653"/>
    </row>
    <row r="35" spans="1:19" ht="43.5" customHeight="1">
      <c r="A35" s="657"/>
      <c r="B35" s="647"/>
      <c r="C35" s="647"/>
      <c r="D35" s="647"/>
      <c r="E35" s="653"/>
      <c r="F35" s="653"/>
      <c r="G35" s="1538"/>
      <c r="H35" s="856"/>
      <c r="I35" s="133" t="s">
        <v>72</v>
      </c>
      <c r="J35" s="35">
        <v>100</v>
      </c>
      <c r="K35" s="133" t="s">
        <v>45</v>
      </c>
      <c r="L35" s="653"/>
      <c r="M35" s="647"/>
      <c r="N35" s="647"/>
      <c r="O35" s="650"/>
      <c r="P35" s="650"/>
      <c r="Q35" s="650"/>
      <c r="R35" s="647"/>
      <c r="S35" s="653"/>
    </row>
    <row r="36" spans="1:19" ht="44.25" customHeight="1">
      <c r="A36" s="657"/>
      <c r="B36" s="648"/>
      <c r="C36" s="648"/>
      <c r="D36" s="648"/>
      <c r="E36" s="654"/>
      <c r="F36" s="654"/>
      <c r="G36" s="1537"/>
      <c r="H36" s="856"/>
      <c r="I36" s="35" t="s">
        <v>90</v>
      </c>
      <c r="J36" s="35">
        <v>3</v>
      </c>
      <c r="K36" s="133" t="s">
        <v>45</v>
      </c>
      <c r="L36" s="654"/>
      <c r="M36" s="648"/>
      <c r="N36" s="648"/>
      <c r="O36" s="651"/>
      <c r="P36" s="651"/>
      <c r="Q36" s="651"/>
      <c r="R36" s="648"/>
      <c r="S36" s="654"/>
    </row>
    <row r="37" spans="1:19" ht="96.75" customHeight="1">
      <c r="A37" s="646">
        <v>10</v>
      </c>
      <c r="B37" s="646">
        <v>1</v>
      </c>
      <c r="C37" s="646">
        <v>4</v>
      </c>
      <c r="D37" s="646">
        <v>2</v>
      </c>
      <c r="E37" s="652" t="s">
        <v>2152</v>
      </c>
      <c r="F37" s="1536" t="s">
        <v>2153</v>
      </c>
      <c r="G37" s="1536" t="s">
        <v>2154</v>
      </c>
      <c r="H37" s="652" t="s">
        <v>715</v>
      </c>
      <c r="I37" s="133" t="s">
        <v>204</v>
      </c>
      <c r="J37" s="35">
        <v>1</v>
      </c>
      <c r="K37" s="35" t="s">
        <v>57</v>
      </c>
      <c r="L37" s="652" t="s">
        <v>2121</v>
      </c>
      <c r="M37" s="649"/>
      <c r="N37" s="649" t="s">
        <v>63</v>
      </c>
      <c r="O37" s="649"/>
      <c r="P37" s="649">
        <v>50000</v>
      </c>
      <c r="Q37" s="649"/>
      <c r="R37" s="649">
        <v>50000</v>
      </c>
      <c r="S37" s="652" t="s">
        <v>2122</v>
      </c>
    </row>
    <row r="38" spans="1:19" ht="97.5" customHeight="1">
      <c r="A38" s="648"/>
      <c r="B38" s="648"/>
      <c r="C38" s="648"/>
      <c r="D38" s="648"/>
      <c r="E38" s="654"/>
      <c r="F38" s="1537"/>
      <c r="G38" s="1537"/>
      <c r="H38" s="654"/>
      <c r="I38" s="133" t="s">
        <v>72</v>
      </c>
      <c r="J38" s="35">
        <v>25</v>
      </c>
      <c r="K38" s="35" t="s">
        <v>45</v>
      </c>
      <c r="L38" s="654"/>
      <c r="M38" s="651"/>
      <c r="N38" s="651"/>
      <c r="O38" s="651"/>
      <c r="P38" s="651"/>
      <c r="Q38" s="651"/>
      <c r="R38" s="651"/>
      <c r="S38" s="654"/>
    </row>
    <row r="40" spans="1:19" ht="18.75" customHeight="1">
      <c r="M40" s="1528" t="s">
        <v>101</v>
      </c>
      <c r="N40" s="1531" t="s">
        <v>30</v>
      </c>
      <c r="O40" s="1532"/>
      <c r="P40" s="1533"/>
    </row>
    <row r="41" spans="1:19">
      <c r="M41" s="1529"/>
      <c r="N41" s="1528" t="s">
        <v>31</v>
      </c>
      <c r="O41" s="1534" t="s">
        <v>32</v>
      </c>
      <c r="P41" s="1535"/>
    </row>
    <row r="42" spans="1:19">
      <c r="M42" s="1529"/>
      <c r="N42" s="1530"/>
      <c r="O42" s="436">
        <v>2024</v>
      </c>
      <c r="P42" s="436">
        <v>2025</v>
      </c>
    </row>
    <row r="43" spans="1:19">
      <c r="M43" s="1530"/>
      <c r="N43" s="35">
        <v>10</v>
      </c>
      <c r="O43" s="285">
        <f>Q31+Q28+Q24+Q21+Q14+Q11+Q12+Q8+Q6</f>
        <v>605000</v>
      </c>
      <c r="P43" s="285">
        <f>R37</f>
        <v>50000</v>
      </c>
    </row>
  </sheetData>
  <mergeCells count="166">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10"/>
    <mergeCell ref="Q8:Q10"/>
    <mergeCell ref="R8:R10"/>
    <mergeCell ref="S8:S10"/>
    <mergeCell ref="G8:G10"/>
    <mergeCell ref="H8:H9"/>
    <mergeCell ref="L8:L10"/>
    <mergeCell ref="M8:M10"/>
    <mergeCell ref="N8:N10"/>
    <mergeCell ref="O8:O10"/>
    <mergeCell ref="A8:A10"/>
    <mergeCell ref="B8:B10"/>
    <mergeCell ref="C8:C10"/>
    <mergeCell ref="D8:D10"/>
    <mergeCell ref="E8:E10"/>
    <mergeCell ref="F8:F10"/>
    <mergeCell ref="Q12:Q13"/>
    <mergeCell ref="R12:R13"/>
    <mergeCell ref="S12:S13"/>
    <mergeCell ref="N12:N13"/>
    <mergeCell ref="O12:O13"/>
    <mergeCell ref="P12:P13"/>
    <mergeCell ref="G12:G13"/>
    <mergeCell ref="H12:H13"/>
    <mergeCell ref="L12:L13"/>
    <mergeCell ref="M12:M13"/>
    <mergeCell ref="A12:A13"/>
    <mergeCell ref="B12:B13"/>
    <mergeCell ref="C12:C13"/>
    <mergeCell ref="D12:D13"/>
    <mergeCell ref="E12:E13"/>
    <mergeCell ref="F12:F13"/>
    <mergeCell ref="H16:H17"/>
    <mergeCell ref="H18:H19"/>
    <mergeCell ref="F14:F20"/>
    <mergeCell ref="G14:G20"/>
    <mergeCell ref="H14:H15"/>
    <mergeCell ref="L14:L20"/>
    <mergeCell ref="M14:M20"/>
    <mergeCell ref="N14:N20"/>
    <mergeCell ref="A14:A20"/>
    <mergeCell ref="B14:B20"/>
    <mergeCell ref="C14:C20"/>
    <mergeCell ref="D14:D20"/>
    <mergeCell ref="E14:E20"/>
    <mergeCell ref="S21:S23"/>
    <mergeCell ref="M21:M23"/>
    <mergeCell ref="N21:N23"/>
    <mergeCell ref="O21:O23"/>
    <mergeCell ref="P21:P23"/>
    <mergeCell ref="Q21:Q23"/>
    <mergeCell ref="R21:R23"/>
    <mergeCell ref="Q14:Q20"/>
    <mergeCell ref="R14:R20"/>
    <mergeCell ref="S14:S20"/>
    <mergeCell ref="O14:O20"/>
    <mergeCell ref="P14:P20"/>
    <mergeCell ref="A21:A23"/>
    <mergeCell ref="B21:B23"/>
    <mergeCell ref="C21:C23"/>
    <mergeCell ref="D21:D23"/>
    <mergeCell ref="E21:E23"/>
    <mergeCell ref="F21:F23"/>
    <mergeCell ref="G21:G23"/>
    <mergeCell ref="H21:H22"/>
    <mergeCell ref="L21:L23"/>
    <mergeCell ref="S28:S30"/>
    <mergeCell ref="A24:A27"/>
    <mergeCell ref="B24:B27"/>
    <mergeCell ref="C24:C27"/>
    <mergeCell ref="D24:D27"/>
    <mergeCell ref="E24:E27"/>
    <mergeCell ref="F24:F27"/>
    <mergeCell ref="G24:G27"/>
    <mergeCell ref="H24:H25"/>
    <mergeCell ref="R24:R27"/>
    <mergeCell ref="S24:S27"/>
    <mergeCell ref="A28:A30"/>
    <mergeCell ref="B28:B30"/>
    <mergeCell ref="C28:C30"/>
    <mergeCell ref="D28:D30"/>
    <mergeCell ref="E28:E30"/>
    <mergeCell ref="F28:F30"/>
    <mergeCell ref="G28:G30"/>
    <mergeCell ref="Q37:Q38"/>
    <mergeCell ref="R37:R38"/>
    <mergeCell ref="L24:L27"/>
    <mergeCell ref="M24:M27"/>
    <mergeCell ref="H28:H29"/>
    <mergeCell ref="L28:L30"/>
    <mergeCell ref="M28:M30"/>
    <mergeCell ref="N28:N30"/>
    <mergeCell ref="O28:O30"/>
    <mergeCell ref="P28:P30"/>
    <mergeCell ref="P31:P36"/>
    <mergeCell ref="N24:N27"/>
    <mergeCell ref="O24:O27"/>
    <mergeCell ref="P24:P27"/>
    <mergeCell ref="Q24:Q27"/>
    <mergeCell ref="Q28:Q30"/>
    <mergeCell ref="R28:R30"/>
    <mergeCell ref="S37:S38"/>
    <mergeCell ref="A31:A36"/>
    <mergeCell ref="B31:B36"/>
    <mergeCell ref="C31:C36"/>
    <mergeCell ref="D31:D36"/>
    <mergeCell ref="E31:E36"/>
    <mergeCell ref="F31:F36"/>
    <mergeCell ref="S31:S36"/>
    <mergeCell ref="A37:A38"/>
    <mergeCell ref="B37:B38"/>
    <mergeCell ref="C37:C38"/>
    <mergeCell ref="D37:D38"/>
    <mergeCell ref="E37:E38"/>
    <mergeCell ref="F37:F38"/>
    <mergeCell ref="G31:G36"/>
    <mergeCell ref="H31:H32"/>
    <mergeCell ref="L31:L36"/>
    <mergeCell ref="Q31:Q36"/>
    <mergeCell ref="R31:R36"/>
    <mergeCell ref="H34:H36"/>
    <mergeCell ref="M31:M36"/>
    <mergeCell ref="N31:N36"/>
    <mergeCell ref="O31:O36"/>
    <mergeCell ref="P37:P38"/>
    <mergeCell ref="M40:M43"/>
    <mergeCell ref="N40:P40"/>
    <mergeCell ref="N41:N42"/>
    <mergeCell ref="O41:P41"/>
    <mergeCell ref="G37:G38"/>
    <mergeCell ref="H37:H38"/>
    <mergeCell ref="L37:L38"/>
    <mergeCell ref="M37:M38"/>
    <mergeCell ref="N37:N38"/>
    <mergeCell ref="O37:O3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54BF6-D8D3-43EA-B643-AFE0B8A905ED}">
  <dimension ref="A1:S54"/>
  <sheetViews>
    <sheetView zoomScale="80" zoomScaleNormal="80" workbookViewId="0">
      <selection activeCell="Q5" sqref="Q5:R49"/>
    </sheetView>
  </sheetViews>
  <sheetFormatPr defaultRowHeight="15"/>
  <cols>
    <col min="1" max="1" width="6.140625" customWidth="1"/>
    <col min="5" max="5" width="29.5703125" customWidth="1"/>
    <col min="6" max="6" width="46.28515625" customWidth="1"/>
    <col min="7" max="7" width="43.42578125" customWidth="1"/>
    <col min="8" max="8" width="14.85546875" customWidth="1"/>
    <col min="9" max="9" width="13.5703125" customWidth="1"/>
    <col min="10" max="10" width="12.42578125" customWidth="1"/>
    <col min="11" max="11" width="15.85546875" customWidth="1"/>
    <col min="12" max="12" width="19.42578125" customWidth="1"/>
    <col min="15" max="15" width="13.28515625" customWidth="1"/>
    <col min="16" max="16" width="16.7109375" customWidth="1"/>
    <col min="17" max="17" width="13.140625" customWidth="1"/>
    <col min="18" max="18" width="15.42578125" customWidth="1"/>
    <col min="19" max="19" width="18" customWidth="1"/>
  </cols>
  <sheetData>
    <row r="1" spans="1:19">
      <c r="A1" s="3" t="s">
        <v>2222</v>
      </c>
    </row>
    <row r="2" spans="1:19" ht="40.5" customHeight="1">
      <c r="A2" s="1571" t="s">
        <v>0</v>
      </c>
      <c r="B2" s="1573" t="s">
        <v>1</v>
      </c>
      <c r="C2" s="1573" t="s">
        <v>2</v>
      </c>
      <c r="D2" s="1573" t="s">
        <v>3</v>
      </c>
      <c r="E2" s="1577" t="s">
        <v>4</v>
      </c>
      <c r="F2" s="1577" t="s">
        <v>33</v>
      </c>
      <c r="G2" s="1571" t="s">
        <v>34</v>
      </c>
      <c r="H2" s="1573" t="s">
        <v>5</v>
      </c>
      <c r="I2" s="1575" t="s">
        <v>6</v>
      </c>
      <c r="J2" s="1575"/>
      <c r="K2" s="1575"/>
      <c r="L2" s="1571" t="s">
        <v>7</v>
      </c>
      <c r="M2" s="1576" t="s">
        <v>8</v>
      </c>
      <c r="N2" s="706"/>
      <c r="O2" s="1570" t="s">
        <v>9</v>
      </c>
      <c r="P2" s="1570"/>
      <c r="Q2" s="1570" t="s">
        <v>10</v>
      </c>
      <c r="R2" s="1570"/>
      <c r="S2" s="1571" t="s">
        <v>11</v>
      </c>
    </row>
    <row r="3" spans="1:19" ht="30">
      <c r="A3" s="1572"/>
      <c r="B3" s="1574"/>
      <c r="C3" s="1574"/>
      <c r="D3" s="1574"/>
      <c r="E3" s="1578"/>
      <c r="F3" s="1578"/>
      <c r="G3" s="1572"/>
      <c r="H3" s="1574"/>
      <c r="I3" s="440" t="s">
        <v>37</v>
      </c>
      <c r="J3" s="440" t="s">
        <v>35</v>
      </c>
      <c r="K3" s="440" t="s">
        <v>70</v>
      </c>
      <c r="L3" s="1572"/>
      <c r="M3" s="437">
        <v>2024</v>
      </c>
      <c r="N3" s="437">
        <v>2025</v>
      </c>
      <c r="O3" s="442">
        <v>2024</v>
      </c>
      <c r="P3" s="442">
        <v>2025</v>
      </c>
      <c r="Q3" s="442">
        <v>2024</v>
      </c>
      <c r="R3" s="442">
        <v>2025</v>
      </c>
      <c r="S3" s="1572"/>
    </row>
    <row r="4" spans="1:19">
      <c r="A4" s="439" t="s">
        <v>12</v>
      </c>
      <c r="B4" s="440" t="s">
        <v>13</v>
      </c>
      <c r="C4" s="440" t="s">
        <v>14</v>
      </c>
      <c r="D4" s="440" t="s">
        <v>15</v>
      </c>
      <c r="E4" s="441" t="s">
        <v>16</v>
      </c>
      <c r="F4" s="441" t="s">
        <v>17</v>
      </c>
      <c r="G4" s="439" t="s">
        <v>18</v>
      </c>
      <c r="H4" s="439" t="s">
        <v>19</v>
      </c>
      <c r="I4" s="440" t="s">
        <v>20</v>
      </c>
      <c r="J4" s="440" t="s">
        <v>21</v>
      </c>
      <c r="K4" s="440" t="s">
        <v>22</v>
      </c>
      <c r="L4" s="439" t="s">
        <v>23</v>
      </c>
      <c r="M4" s="437" t="s">
        <v>24</v>
      </c>
      <c r="N4" s="437" t="s">
        <v>25</v>
      </c>
      <c r="O4" s="438" t="s">
        <v>26</v>
      </c>
      <c r="P4" s="438" t="s">
        <v>27</v>
      </c>
      <c r="Q4" s="438" t="s">
        <v>36</v>
      </c>
      <c r="R4" s="438" t="s">
        <v>28</v>
      </c>
      <c r="S4" s="439" t="s">
        <v>29</v>
      </c>
    </row>
    <row r="5" spans="1:19">
      <c r="A5" s="1556">
        <v>1</v>
      </c>
      <c r="B5" s="1556">
        <v>1</v>
      </c>
      <c r="C5" s="1556">
        <v>4</v>
      </c>
      <c r="D5" s="1556">
        <v>5</v>
      </c>
      <c r="E5" s="1553" t="s">
        <v>2155</v>
      </c>
      <c r="F5" s="1553" t="s">
        <v>2156</v>
      </c>
      <c r="G5" s="1553" t="s">
        <v>2157</v>
      </c>
      <c r="H5" s="1553" t="s">
        <v>1622</v>
      </c>
      <c r="I5" s="1556" t="s">
        <v>2158</v>
      </c>
      <c r="J5" s="1556">
        <v>1</v>
      </c>
      <c r="K5" s="1556" t="s">
        <v>57</v>
      </c>
      <c r="L5" s="1553" t="s">
        <v>2159</v>
      </c>
      <c r="M5" s="1553" t="s">
        <v>41</v>
      </c>
      <c r="N5" s="1567"/>
      <c r="O5" s="1550">
        <v>20000</v>
      </c>
      <c r="P5" s="1567"/>
      <c r="Q5" s="1550">
        <v>20000</v>
      </c>
      <c r="R5" s="1567"/>
      <c r="S5" s="1553" t="s">
        <v>2160</v>
      </c>
    </row>
    <row r="6" spans="1:19" ht="25.5" customHeight="1">
      <c r="A6" s="1557"/>
      <c r="B6" s="1557"/>
      <c r="C6" s="1557"/>
      <c r="D6" s="1557"/>
      <c r="E6" s="1554"/>
      <c r="F6" s="1554"/>
      <c r="G6" s="1554"/>
      <c r="H6" s="1554"/>
      <c r="I6" s="1558"/>
      <c r="J6" s="1558"/>
      <c r="K6" s="1558"/>
      <c r="L6" s="1554"/>
      <c r="M6" s="1554"/>
      <c r="N6" s="1568"/>
      <c r="O6" s="1551"/>
      <c r="P6" s="1568"/>
      <c r="Q6" s="1551"/>
      <c r="R6" s="1568"/>
      <c r="S6" s="1554"/>
    </row>
    <row r="7" spans="1:19">
      <c r="A7" s="1557"/>
      <c r="B7" s="1557"/>
      <c r="C7" s="1557"/>
      <c r="D7" s="1557"/>
      <c r="E7" s="1554"/>
      <c r="F7" s="1554"/>
      <c r="G7" s="1554"/>
      <c r="H7" s="1554"/>
      <c r="I7" s="1553" t="s">
        <v>72</v>
      </c>
      <c r="J7" s="1556">
        <v>30</v>
      </c>
      <c r="K7" s="1556" t="s">
        <v>1896</v>
      </c>
      <c r="L7" s="1554"/>
      <c r="M7" s="1554"/>
      <c r="N7" s="1568"/>
      <c r="O7" s="1551"/>
      <c r="P7" s="1568"/>
      <c r="Q7" s="1551"/>
      <c r="R7" s="1568"/>
      <c r="S7" s="1554"/>
    </row>
    <row r="8" spans="1:19">
      <c r="A8" s="1557"/>
      <c r="B8" s="1557"/>
      <c r="C8" s="1557"/>
      <c r="D8" s="1557"/>
      <c r="E8" s="1554"/>
      <c r="F8" s="1554"/>
      <c r="G8" s="1554"/>
      <c r="H8" s="1554"/>
      <c r="I8" s="1554"/>
      <c r="J8" s="1557"/>
      <c r="K8" s="1557"/>
      <c r="L8" s="1554"/>
      <c r="M8" s="1554"/>
      <c r="N8" s="1568"/>
      <c r="O8" s="1551"/>
      <c r="P8" s="1568"/>
      <c r="Q8" s="1551"/>
      <c r="R8" s="1568"/>
      <c r="S8" s="1554"/>
    </row>
    <row r="9" spans="1:19" ht="55.5" customHeight="1">
      <c r="A9" s="1558"/>
      <c r="B9" s="1558"/>
      <c r="C9" s="1558"/>
      <c r="D9" s="1558"/>
      <c r="E9" s="1555"/>
      <c r="F9" s="1555"/>
      <c r="G9" s="1555"/>
      <c r="H9" s="1555"/>
      <c r="I9" s="1555"/>
      <c r="J9" s="1558"/>
      <c r="K9" s="1558"/>
      <c r="L9" s="1555"/>
      <c r="M9" s="1555"/>
      <c r="N9" s="1569"/>
      <c r="O9" s="1552"/>
      <c r="P9" s="1569"/>
      <c r="Q9" s="1552"/>
      <c r="R9" s="1569"/>
      <c r="S9" s="1555"/>
    </row>
    <row r="10" spans="1:19">
      <c r="A10" s="1556">
        <v>2</v>
      </c>
      <c r="B10" s="1556">
        <v>1</v>
      </c>
      <c r="C10" s="1556">
        <v>4</v>
      </c>
      <c r="D10" s="1553">
        <v>2</v>
      </c>
      <c r="E10" s="1553" t="s">
        <v>2161</v>
      </c>
      <c r="F10" s="1553" t="s">
        <v>2162</v>
      </c>
      <c r="G10" s="1566" t="s">
        <v>2163</v>
      </c>
      <c r="H10" s="1553" t="s">
        <v>2164</v>
      </c>
      <c r="I10" s="516"/>
      <c r="J10" s="523"/>
      <c r="K10" s="524"/>
      <c r="L10" s="1553" t="s">
        <v>2165</v>
      </c>
      <c r="M10" s="1553" t="s">
        <v>41</v>
      </c>
      <c r="N10" s="524"/>
      <c r="O10" s="1565">
        <v>130000</v>
      </c>
      <c r="P10" s="524"/>
      <c r="Q10" s="1565">
        <v>130000</v>
      </c>
      <c r="R10" s="524"/>
      <c r="S10" s="1553" t="s">
        <v>2160</v>
      </c>
    </row>
    <row r="11" spans="1:19">
      <c r="A11" s="1557"/>
      <c r="B11" s="1557"/>
      <c r="C11" s="1557"/>
      <c r="D11" s="1554"/>
      <c r="E11" s="1554"/>
      <c r="F11" s="1554"/>
      <c r="G11" s="1563"/>
      <c r="H11" s="1563"/>
      <c r="I11" s="525" t="s">
        <v>772</v>
      </c>
      <c r="J11" s="518">
        <v>1</v>
      </c>
      <c r="K11" s="518" t="s">
        <v>57</v>
      </c>
      <c r="L11" s="1563"/>
      <c r="M11" s="1563"/>
      <c r="N11" s="526"/>
      <c r="O11" s="1563"/>
      <c r="P11" s="526"/>
      <c r="Q11" s="1563"/>
      <c r="R11" s="526"/>
      <c r="S11" s="1554"/>
    </row>
    <row r="12" spans="1:19">
      <c r="A12" s="1557"/>
      <c r="B12" s="1557"/>
      <c r="C12" s="1557"/>
      <c r="D12" s="1554"/>
      <c r="E12" s="1554"/>
      <c r="F12" s="1554"/>
      <c r="G12" s="1563"/>
      <c r="H12" s="1563"/>
      <c r="I12" s="517"/>
      <c r="J12" s="527"/>
      <c r="K12" s="526"/>
      <c r="L12" s="1563"/>
      <c r="M12" s="1563"/>
      <c r="N12" s="526"/>
      <c r="O12" s="1563"/>
      <c r="P12" s="526"/>
      <c r="Q12" s="1563"/>
      <c r="R12" s="526"/>
      <c r="S12" s="1554"/>
    </row>
    <row r="13" spans="1:19">
      <c r="A13" s="1557"/>
      <c r="B13" s="1557"/>
      <c r="C13" s="1557"/>
      <c r="D13" s="1554"/>
      <c r="E13" s="1554"/>
      <c r="F13" s="1554"/>
      <c r="G13" s="1563"/>
      <c r="H13" s="1563"/>
      <c r="I13" s="517"/>
      <c r="J13" s="527"/>
      <c r="K13" s="526"/>
      <c r="L13" s="1563"/>
      <c r="M13" s="1563"/>
      <c r="N13" s="526"/>
      <c r="O13" s="1563"/>
      <c r="P13" s="526"/>
      <c r="Q13" s="1563"/>
      <c r="R13" s="526"/>
      <c r="S13" s="1554"/>
    </row>
    <row r="14" spans="1:19" ht="24">
      <c r="A14" s="1557"/>
      <c r="B14" s="1557"/>
      <c r="C14" s="1557"/>
      <c r="D14" s="1554"/>
      <c r="E14" s="1554"/>
      <c r="F14" s="1554"/>
      <c r="G14" s="1563"/>
      <c r="H14" s="1563"/>
      <c r="I14" s="521" t="s">
        <v>72</v>
      </c>
      <c r="J14" s="518">
        <v>20</v>
      </c>
      <c r="K14" s="518" t="s">
        <v>1896</v>
      </c>
      <c r="L14" s="1563"/>
      <c r="M14" s="1563"/>
      <c r="N14" s="526"/>
      <c r="O14" s="1563"/>
      <c r="P14" s="526"/>
      <c r="Q14" s="1563"/>
      <c r="R14" s="526"/>
      <c r="S14" s="1554"/>
    </row>
    <row r="15" spans="1:19">
      <c r="A15" s="1557"/>
      <c r="B15" s="1557"/>
      <c r="C15" s="1557"/>
      <c r="D15" s="1554"/>
      <c r="E15" s="1554"/>
      <c r="F15" s="1554"/>
      <c r="G15" s="1563"/>
      <c r="H15" s="1563"/>
      <c r="I15" s="1553" t="s">
        <v>2166</v>
      </c>
      <c r="J15" s="1553" t="s">
        <v>2167</v>
      </c>
      <c r="K15" s="1553">
        <v>1</v>
      </c>
      <c r="L15" s="1563"/>
      <c r="M15" s="1563"/>
      <c r="N15" s="526"/>
      <c r="O15" s="1563"/>
      <c r="P15" s="526"/>
      <c r="Q15" s="1563"/>
      <c r="R15" s="526"/>
      <c r="S15" s="1554"/>
    </row>
    <row r="16" spans="1:19">
      <c r="A16" s="1557"/>
      <c r="B16" s="1557"/>
      <c r="C16" s="1557"/>
      <c r="D16" s="1554"/>
      <c r="E16" s="1554"/>
      <c r="F16" s="1554"/>
      <c r="G16" s="1563"/>
      <c r="H16" s="1563"/>
      <c r="I16" s="1563"/>
      <c r="J16" s="1361"/>
      <c r="K16" s="1361"/>
      <c r="L16" s="1563"/>
      <c r="M16" s="1563"/>
      <c r="N16" s="526"/>
      <c r="O16" s="1563"/>
      <c r="P16" s="526"/>
      <c r="Q16" s="1563"/>
      <c r="R16" s="526"/>
      <c r="S16" s="1554"/>
    </row>
    <row r="17" spans="1:19" ht="65.25" customHeight="1">
      <c r="A17" s="1558"/>
      <c r="B17" s="1558"/>
      <c r="C17" s="1558"/>
      <c r="D17" s="1555"/>
      <c r="E17" s="1555"/>
      <c r="F17" s="1555"/>
      <c r="G17" s="1564"/>
      <c r="H17" s="1564"/>
      <c r="I17" s="1564"/>
      <c r="J17" s="1011"/>
      <c r="K17" s="1011"/>
      <c r="L17" s="1564"/>
      <c r="M17" s="1564"/>
      <c r="N17" s="528"/>
      <c r="O17" s="1564"/>
      <c r="P17" s="528"/>
      <c r="Q17" s="1564"/>
      <c r="R17" s="528"/>
      <c r="S17" s="1555"/>
    </row>
    <row r="18" spans="1:19" ht="21" customHeight="1">
      <c r="A18" s="1556">
        <v>3</v>
      </c>
      <c r="B18" s="1556">
        <v>1</v>
      </c>
      <c r="C18" s="1556">
        <v>4</v>
      </c>
      <c r="D18" s="1553">
        <v>2</v>
      </c>
      <c r="E18" s="1553" t="s">
        <v>2168</v>
      </c>
      <c r="F18" s="1553" t="s">
        <v>2169</v>
      </c>
      <c r="G18" s="1553" t="s">
        <v>2170</v>
      </c>
      <c r="H18" s="1553" t="s">
        <v>2171</v>
      </c>
      <c r="I18" s="516"/>
      <c r="J18" s="523"/>
      <c r="K18" s="524"/>
      <c r="L18" s="1553" t="s">
        <v>2172</v>
      </c>
      <c r="M18" s="523"/>
      <c r="N18" s="524"/>
      <c r="O18" s="523"/>
      <c r="P18" s="524"/>
      <c r="Q18" s="1550">
        <v>20000</v>
      </c>
      <c r="R18" s="524"/>
      <c r="S18" s="1553" t="s">
        <v>2160</v>
      </c>
    </row>
    <row r="19" spans="1:19">
      <c r="A19" s="1557"/>
      <c r="B19" s="1557"/>
      <c r="C19" s="1557"/>
      <c r="D19" s="1554"/>
      <c r="E19" s="1554"/>
      <c r="F19" s="1554"/>
      <c r="G19" s="1554"/>
      <c r="H19" s="1361"/>
      <c r="I19" s="518" t="s">
        <v>2173</v>
      </c>
      <c r="J19" s="518">
        <v>1</v>
      </c>
      <c r="K19" s="522" t="s">
        <v>57</v>
      </c>
      <c r="L19" s="1361"/>
      <c r="M19" s="527"/>
      <c r="N19" s="526"/>
      <c r="O19" s="527"/>
      <c r="P19" s="526"/>
      <c r="Q19" s="1551"/>
      <c r="R19" s="526"/>
      <c r="S19" s="1554"/>
    </row>
    <row r="20" spans="1:19">
      <c r="A20" s="1557"/>
      <c r="B20" s="1557"/>
      <c r="C20" s="1557"/>
      <c r="D20" s="1554"/>
      <c r="E20" s="1554"/>
      <c r="F20" s="1554"/>
      <c r="G20" s="1554"/>
      <c r="H20" s="1361"/>
      <c r="I20" s="517"/>
      <c r="J20" s="527"/>
      <c r="K20" s="526"/>
      <c r="L20" s="1361"/>
      <c r="M20" s="527"/>
      <c r="N20" s="526"/>
      <c r="O20" s="527"/>
      <c r="P20" s="526"/>
      <c r="Q20" s="1551"/>
      <c r="R20" s="526"/>
      <c r="S20" s="1554"/>
    </row>
    <row r="21" spans="1:19" ht="24">
      <c r="A21" s="1557"/>
      <c r="B21" s="1557"/>
      <c r="C21" s="1557"/>
      <c r="D21" s="1554"/>
      <c r="E21" s="1554"/>
      <c r="F21" s="1554"/>
      <c r="G21" s="1554"/>
      <c r="H21" s="1011"/>
      <c r="I21" s="521" t="s">
        <v>767</v>
      </c>
      <c r="J21" s="522">
        <v>30</v>
      </c>
      <c r="K21" s="522" t="s">
        <v>1896</v>
      </c>
      <c r="L21" s="1361"/>
      <c r="M21" s="519" t="s">
        <v>313</v>
      </c>
      <c r="N21" s="526"/>
      <c r="O21" s="520">
        <v>20000</v>
      </c>
      <c r="P21" s="526"/>
      <c r="Q21" s="1551"/>
      <c r="R21" s="526"/>
      <c r="S21" s="1554"/>
    </row>
    <row r="22" spans="1:19">
      <c r="A22" s="1557"/>
      <c r="B22" s="1557"/>
      <c r="C22" s="1557"/>
      <c r="D22" s="1554"/>
      <c r="E22" s="1554"/>
      <c r="F22" s="1554"/>
      <c r="G22" s="1554"/>
      <c r="H22" s="1563" t="s">
        <v>2174</v>
      </c>
      <c r="I22" s="1553" t="s">
        <v>1406</v>
      </c>
      <c r="J22" s="527"/>
      <c r="K22" s="526"/>
      <c r="L22" s="1361"/>
      <c r="M22" s="527"/>
      <c r="N22" s="526"/>
      <c r="O22" s="527"/>
      <c r="P22" s="526"/>
      <c r="Q22" s="1551"/>
      <c r="R22" s="526"/>
      <c r="S22" s="1554"/>
    </row>
    <row r="23" spans="1:19">
      <c r="A23" s="1557"/>
      <c r="B23" s="1557"/>
      <c r="C23" s="1557"/>
      <c r="D23" s="1554"/>
      <c r="E23" s="1554"/>
      <c r="F23" s="1554"/>
      <c r="G23" s="1554"/>
      <c r="H23" s="1361"/>
      <c r="I23" s="1361"/>
      <c r="J23" s="527"/>
      <c r="K23" s="526"/>
      <c r="L23" s="1361"/>
      <c r="M23" s="527"/>
      <c r="N23" s="526"/>
      <c r="O23" s="527"/>
      <c r="P23" s="526"/>
      <c r="Q23" s="1551"/>
      <c r="R23" s="526"/>
      <c r="S23" s="1554"/>
    </row>
    <row r="24" spans="1:19">
      <c r="A24" s="1557"/>
      <c r="B24" s="1557"/>
      <c r="C24" s="1557"/>
      <c r="D24" s="1554"/>
      <c r="E24" s="1554"/>
      <c r="F24" s="1554"/>
      <c r="G24" s="1554"/>
      <c r="H24" s="1361"/>
      <c r="I24" s="1361"/>
      <c r="J24" s="519">
        <v>30</v>
      </c>
      <c r="K24" s="529" t="s">
        <v>57</v>
      </c>
      <c r="L24" s="1361"/>
      <c r="M24" s="527"/>
      <c r="N24" s="526"/>
      <c r="O24" s="527"/>
      <c r="P24" s="526"/>
      <c r="Q24" s="1551"/>
      <c r="R24" s="526"/>
      <c r="S24" s="1554"/>
    </row>
    <row r="25" spans="1:19" ht="27" customHeight="1">
      <c r="A25" s="1558"/>
      <c r="B25" s="1558"/>
      <c r="C25" s="1558"/>
      <c r="D25" s="1555"/>
      <c r="E25" s="1555"/>
      <c r="F25" s="1555"/>
      <c r="G25" s="1555"/>
      <c r="H25" s="1011"/>
      <c r="I25" s="1011"/>
      <c r="J25" s="530"/>
      <c r="K25" s="528"/>
      <c r="L25" s="1011"/>
      <c r="M25" s="530"/>
      <c r="N25" s="528"/>
      <c r="O25" s="530"/>
      <c r="P25" s="528"/>
      <c r="Q25" s="1552"/>
      <c r="R25" s="528"/>
      <c r="S25" s="1555"/>
    </row>
    <row r="26" spans="1:19">
      <c r="A26" s="1556">
        <v>4</v>
      </c>
      <c r="B26" s="1556">
        <v>1</v>
      </c>
      <c r="C26" s="1556">
        <v>4</v>
      </c>
      <c r="D26" s="1553">
        <v>2</v>
      </c>
      <c r="E26" s="1553" t="s">
        <v>2175</v>
      </c>
      <c r="F26" s="1553" t="s">
        <v>2176</v>
      </c>
      <c r="G26" s="1553" t="s">
        <v>2177</v>
      </c>
      <c r="H26" s="523"/>
      <c r="I26" s="516"/>
      <c r="J26" s="523"/>
      <c r="K26" s="524"/>
      <c r="L26" s="1553" t="s">
        <v>2178</v>
      </c>
      <c r="M26" s="523"/>
      <c r="N26" s="524"/>
      <c r="O26" s="523"/>
      <c r="P26" s="524"/>
      <c r="Q26" s="1550">
        <v>100000</v>
      </c>
      <c r="R26" s="524"/>
      <c r="S26" s="1553" t="s">
        <v>2160</v>
      </c>
    </row>
    <row r="27" spans="1:19">
      <c r="A27" s="1557"/>
      <c r="B27" s="1557"/>
      <c r="C27" s="1557"/>
      <c r="D27" s="1554"/>
      <c r="E27" s="1554"/>
      <c r="F27" s="1554"/>
      <c r="G27" s="1554"/>
      <c r="H27" s="519" t="s">
        <v>2016</v>
      </c>
      <c r="I27" s="521" t="s">
        <v>772</v>
      </c>
      <c r="J27" s="522">
        <v>1</v>
      </c>
      <c r="K27" s="522" t="s">
        <v>249</v>
      </c>
      <c r="L27" s="1361"/>
      <c r="M27" s="527"/>
      <c r="N27" s="526"/>
      <c r="O27" s="527"/>
      <c r="P27" s="526"/>
      <c r="Q27" s="1551"/>
      <c r="R27" s="526"/>
      <c r="S27" s="1554"/>
    </row>
    <row r="28" spans="1:19">
      <c r="A28" s="1557"/>
      <c r="B28" s="1557"/>
      <c r="C28" s="1557"/>
      <c r="D28" s="1554"/>
      <c r="E28" s="1554"/>
      <c r="F28" s="1554"/>
      <c r="G28" s="1554"/>
      <c r="H28" s="527"/>
      <c r="I28" s="1553" t="s">
        <v>767</v>
      </c>
      <c r="J28" s="527"/>
      <c r="K28" s="526"/>
      <c r="L28" s="1361"/>
      <c r="M28" s="527"/>
      <c r="N28" s="526"/>
      <c r="O28" s="527"/>
      <c r="P28" s="526"/>
      <c r="Q28" s="1551"/>
      <c r="R28" s="526"/>
      <c r="S28" s="1554"/>
    </row>
    <row r="29" spans="1:19" ht="13.5" customHeight="1">
      <c r="A29" s="1557"/>
      <c r="B29" s="1557"/>
      <c r="C29" s="1557"/>
      <c r="D29" s="1554"/>
      <c r="E29" s="1554"/>
      <c r="F29" s="1554"/>
      <c r="G29" s="1554"/>
      <c r="H29" s="530"/>
      <c r="I29" s="1011"/>
      <c r="J29" s="522">
        <v>20</v>
      </c>
      <c r="K29" s="522" t="s">
        <v>1896</v>
      </c>
      <c r="L29" s="1361"/>
      <c r="M29" s="519" t="s">
        <v>41</v>
      </c>
      <c r="N29" s="526"/>
      <c r="O29" s="531">
        <v>100000</v>
      </c>
      <c r="P29" s="526"/>
      <c r="Q29" s="1551"/>
      <c r="R29" s="526"/>
      <c r="S29" s="1554"/>
    </row>
    <row r="30" spans="1:19" ht="22.5" customHeight="1">
      <c r="A30" s="1557"/>
      <c r="B30" s="1557"/>
      <c r="C30" s="1557"/>
      <c r="D30" s="1554"/>
      <c r="E30" s="1554"/>
      <c r="F30" s="1554"/>
      <c r="G30" s="1554"/>
      <c r="H30" s="527"/>
      <c r="I30" s="532" t="s">
        <v>2179</v>
      </c>
      <c r="J30" s="533">
        <v>1</v>
      </c>
      <c r="K30" s="533" t="s">
        <v>57</v>
      </c>
      <c r="L30" s="1361"/>
      <c r="M30" s="527"/>
      <c r="N30" s="526"/>
      <c r="O30" s="527"/>
      <c r="P30" s="526"/>
      <c r="Q30" s="1551"/>
      <c r="R30" s="526"/>
      <c r="S30" s="1554"/>
    </row>
    <row r="31" spans="1:19">
      <c r="A31" s="1557"/>
      <c r="B31" s="1557"/>
      <c r="C31" s="1557"/>
      <c r="D31" s="1554"/>
      <c r="E31" s="1554"/>
      <c r="F31" s="1554"/>
      <c r="G31" s="1554"/>
      <c r="H31" s="519" t="s">
        <v>1941</v>
      </c>
      <c r="I31" s="1553" t="s">
        <v>1702</v>
      </c>
      <c r="J31" s="527"/>
      <c r="K31" s="526"/>
      <c r="L31" s="1361"/>
      <c r="M31" s="527"/>
      <c r="N31" s="526"/>
      <c r="O31" s="527"/>
      <c r="P31" s="526"/>
      <c r="Q31" s="1551"/>
      <c r="R31" s="526"/>
      <c r="S31" s="1554"/>
    </row>
    <row r="32" spans="1:19" ht="9.75" customHeight="1">
      <c r="A32" s="1557"/>
      <c r="B32" s="1557"/>
      <c r="C32" s="1557"/>
      <c r="D32" s="1554"/>
      <c r="E32" s="1554"/>
      <c r="F32" s="1554"/>
      <c r="G32" s="1554"/>
      <c r="H32" s="527"/>
      <c r="I32" s="1561"/>
      <c r="J32" s="519">
        <v>1</v>
      </c>
      <c r="K32" s="529">
        <v>1</v>
      </c>
      <c r="L32" s="1361"/>
      <c r="M32" s="527"/>
      <c r="N32" s="526"/>
      <c r="O32" s="527"/>
      <c r="P32" s="526"/>
      <c r="Q32" s="1551"/>
      <c r="R32" s="526"/>
      <c r="S32" s="1554"/>
    </row>
    <row r="33" spans="1:19">
      <c r="A33" s="1558"/>
      <c r="B33" s="1558"/>
      <c r="C33" s="1558"/>
      <c r="D33" s="1555"/>
      <c r="E33" s="1555"/>
      <c r="F33" s="1555"/>
      <c r="G33" s="1555"/>
      <c r="H33" s="530"/>
      <c r="I33" s="1562"/>
      <c r="J33" s="530"/>
      <c r="K33" s="528"/>
      <c r="L33" s="1011"/>
      <c r="M33" s="530"/>
      <c r="N33" s="528"/>
      <c r="O33" s="530"/>
      <c r="P33" s="528"/>
      <c r="Q33" s="1552"/>
      <c r="R33" s="528"/>
      <c r="S33" s="1555"/>
    </row>
    <row r="34" spans="1:19">
      <c r="A34" s="1556">
        <v>5</v>
      </c>
      <c r="B34" s="1556">
        <v>1</v>
      </c>
      <c r="C34" s="1556">
        <v>4</v>
      </c>
      <c r="D34" s="1553">
        <v>2</v>
      </c>
      <c r="E34" s="1553" t="s">
        <v>2180</v>
      </c>
      <c r="F34" s="1553" t="s">
        <v>2181</v>
      </c>
      <c r="G34" s="1553" t="s">
        <v>2182</v>
      </c>
      <c r="H34" s="523"/>
      <c r="I34" s="516"/>
      <c r="J34" s="523"/>
      <c r="K34" s="524"/>
      <c r="L34" s="1553" t="s">
        <v>2183</v>
      </c>
      <c r="M34" s="523"/>
      <c r="N34" s="524"/>
      <c r="O34" s="523"/>
      <c r="P34" s="524"/>
      <c r="Q34" s="1550">
        <v>82000</v>
      </c>
      <c r="R34" s="524"/>
      <c r="S34" s="1553" t="s">
        <v>2160</v>
      </c>
    </row>
    <row r="35" spans="1:19" ht="24">
      <c r="A35" s="1557"/>
      <c r="B35" s="1557"/>
      <c r="C35" s="1557"/>
      <c r="D35" s="1554"/>
      <c r="E35" s="1554"/>
      <c r="F35" s="1554"/>
      <c r="G35" s="1554"/>
      <c r="H35" s="519" t="s">
        <v>1764</v>
      </c>
      <c r="I35" s="521" t="s">
        <v>47</v>
      </c>
      <c r="J35" s="522">
        <v>1</v>
      </c>
      <c r="K35" s="522" t="s">
        <v>249</v>
      </c>
      <c r="L35" s="1361"/>
      <c r="M35" s="527"/>
      <c r="N35" s="526"/>
      <c r="O35" s="527"/>
      <c r="P35" s="526"/>
      <c r="Q35" s="1551"/>
      <c r="R35" s="526"/>
      <c r="S35" s="1554"/>
    </row>
    <row r="36" spans="1:19">
      <c r="A36" s="1557"/>
      <c r="B36" s="1557"/>
      <c r="C36" s="1557"/>
      <c r="D36" s="1554"/>
      <c r="E36" s="1554"/>
      <c r="F36" s="1554"/>
      <c r="G36" s="1554"/>
      <c r="H36" s="527"/>
      <c r="I36" s="1553" t="s">
        <v>767</v>
      </c>
      <c r="J36" s="527"/>
      <c r="K36" s="526"/>
      <c r="L36" s="1361"/>
      <c r="M36" s="527"/>
      <c r="N36" s="526"/>
      <c r="O36" s="527"/>
      <c r="P36" s="526"/>
      <c r="Q36" s="1551"/>
      <c r="R36" s="526"/>
      <c r="S36" s="1554"/>
    </row>
    <row r="37" spans="1:19">
      <c r="A37" s="1557"/>
      <c r="B37" s="1557"/>
      <c r="C37" s="1557"/>
      <c r="D37" s="1554"/>
      <c r="E37" s="1554"/>
      <c r="F37" s="1554"/>
      <c r="G37" s="1554"/>
      <c r="H37" s="530"/>
      <c r="I37" s="1011"/>
      <c r="J37" s="522">
        <v>100</v>
      </c>
      <c r="K37" s="522" t="s">
        <v>1896</v>
      </c>
      <c r="L37" s="1361"/>
      <c r="M37" s="519" t="s">
        <v>41</v>
      </c>
      <c r="N37" s="526"/>
      <c r="O37" s="531">
        <v>82000</v>
      </c>
      <c r="P37" s="526"/>
      <c r="Q37" s="1551"/>
      <c r="R37" s="526"/>
      <c r="S37" s="1554"/>
    </row>
    <row r="38" spans="1:19">
      <c r="A38" s="1557"/>
      <c r="B38" s="1557"/>
      <c r="C38" s="1557"/>
      <c r="D38" s="1554"/>
      <c r="E38" s="1554"/>
      <c r="F38" s="1554"/>
      <c r="G38" s="1554"/>
      <c r="H38" s="1553" t="s">
        <v>2174</v>
      </c>
      <c r="I38" s="1553" t="s">
        <v>2184</v>
      </c>
      <c r="J38" s="1553">
        <v>100</v>
      </c>
      <c r="K38" s="1553" t="s">
        <v>57</v>
      </c>
      <c r="L38" s="1361"/>
      <c r="M38" s="527"/>
      <c r="N38" s="526"/>
      <c r="O38" s="527"/>
      <c r="P38" s="526"/>
      <c r="Q38" s="1551"/>
      <c r="R38" s="526"/>
      <c r="S38" s="1554"/>
    </row>
    <row r="39" spans="1:19">
      <c r="A39" s="1557"/>
      <c r="B39" s="1557"/>
      <c r="C39" s="1557"/>
      <c r="D39" s="1554"/>
      <c r="E39" s="1554"/>
      <c r="F39" s="1554"/>
      <c r="G39" s="1554"/>
      <c r="H39" s="1361"/>
      <c r="I39" s="1361"/>
      <c r="J39" s="1559"/>
      <c r="K39" s="1559"/>
      <c r="L39" s="1361"/>
      <c r="M39" s="527"/>
      <c r="N39" s="526"/>
      <c r="O39" s="527"/>
      <c r="P39" s="526"/>
      <c r="Q39" s="1551"/>
      <c r="R39" s="526"/>
      <c r="S39" s="1554"/>
    </row>
    <row r="40" spans="1:19">
      <c r="A40" s="1557"/>
      <c r="B40" s="1557"/>
      <c r="C40" s="1557"/>
      <c r="D40" s="1554"/>
      <c r="E40" s="1554"/>
      <c r="F40" s="1554"/>
      <c r="G40" s="1554"/>
      <c r="H40" s="1361"/>
      <c r="I40" s="1361"/>
      <c r="J40" s="1559"/>
      <c r="K40" s="1559"/>
      <c r="L40" s="1361"/>
      <c r="M40" s="527"/>
      <c r="N40" s="526"/>
      <c r="O40" s="527"/>
      <c r="P40" s="526"/>
      <c r="Q40" s="1551"/>
      <c r="R40" s="526"/>
      <c r="S40" s="1554"/>
    </row>
    <row r="41" spans="1:19" ht="26.25" customHeight="1">
      <c r="A41" s="1558"/>
      <c r="B41" s="1558"/>
      <c r="C41" s="1558"/>
      <c r="D41" s="1555"/>
      <c r="E41" s="1555"/>
      <c r="F41" s="1555"/>
      <c r="G41" s="1555"/>
      <c r="H41" s="1011"/>
      <c r="I41" s="1011"/>
      <c r="J41" s="1560"/>
      <c r="K41" s="1560"/>
      <c r="L41" s="1011"/>
      <c r="M41" s="530"/>
      <c r="N41" s="528"/>
      <c r="O41" s="530"/>
      <c r="P41" s="528"/>
      <c r="Q41" s="1552"/>
      <c r="R41" s="528"/>
      <c r="S41" s="1555"/>
    </row>
    <row r="42" spans="1:19">
      <c r="A42" s="1556">
        <v>6</v>
      </c>
      <c r="B42" s="1556">
        <v>1</v>
      </c>
      <c r="C42" s="1556">
        <v>4</v>
      </c>
      <c r="D42" s="1553">
        <v>2</v>
      </c>
      <c r="E42" s="1553" t="s">
        <v>2185</v>
      </c>
      <c r="F42" s="1553" t="s">
        <v>2186</v>
      </c>
      <c r="G42" s="1553" t="s">
        <v>2187</v>
      </c>
      <c r="H42" s="1553" t="s">
        <v>2016</v>
      </c>
      <c r="I42" s="516"/>
      <c r="J42" s="516"/>
      <c r="K42" s="534"/>
      <c r="L42" s="1553" t="s">
        <v>2188</v>
      </c>
      <c r="M42" s="523"/>
      <c r="N42" s="524"/>
      <c r="O42" s="523"/>
      <c r="P42" s="524"/>
      <c r="Q42" s="1550">
        <v>60000</v>
      </c>
      <c r="R42" s="524"/>
      <c r="S42" s="1553" t="s">
        <v>2160</v>
      </c>
    </row>
    <row r="43" spans="1:19">
      <c r="A43" s="1557"/>
      <c r="B43" s="1557"/>
      <c r="C43" s="1557"/>
      <c r="D43" s="1554"/>
      <c r="E43" s="1554"/>
      <c r="F43" s="1554"/>
      <c r="G43" s="1554"/>
      <c r="H43" s="1361"/>
      <c r="I43" s="521" t="s">
        <v>772</v>
      </c>
      <c r="J43" s="518">
        <v>1</v>
      </c>
      <c r="K43" s="518" t="s">
        <v>249</v>
      </c>
      <c r="L43" s="1361"/>
      <c r="M43" s="527"/>
      <c r="N43" s="526"/>
      <c r="O43" s="527"/>
      <c r="P43" s="526"/>
      <c r="Q43" s="1551"/>
      <c r="R43" s="526"/>
      <c r="S43" s="1554"/>
    </row>
    <row r="44" spans="1:19">
      <c r="A44" s="1557"/>
      <c r="B44" s="1557"/>
      <c r="C44" s="1557"/>
      <c r="D44" s="1554"/>
      <c r="E44" s="1554"/>
      <c r="F44" s="1554"/>
      <c r="G44" s="1554"/>
      <c r="H44" s="1361"/>
      <c r="I44" s="1553" t="s">
        <v>767</v>
      </c>
      <c r="J44" s="1553">
        <v>20</v>
      </c>
      <c r="K44" s="1553" t="s">
        <v>1896</v>
      </c>
      <c r="L44" s="1361"/>
      <c r="M44" s="527"/>
      <c r="N44" s="526"/>
      <c r="O44" s="527"/>
      <c r="P44" s="526"/>
      <c r="Q44" s="1551"/>
      <c r="R44" s="526"/>
      <c r="S44" s="1554"/>
    </row>
    <row r="45" spans="1:19">
      <c r="A45" s="1557"/>
      <c r="B45" s="1557"/>
      <c r="C45" s="1557"/>
      <c r="D45" s="1554"/>
      <c r="E45" s="1554"/>
      <c r="F45" s="1554"/>
      <c r="G45" s="1554"/>
      <c r="H45" s="1361"/>
      <c r="I45" s="1361"/>
      <c r="J45" s="1361"/>
      <c r="K45" s="1361"/>
      <c r="L45" s="1361"/>
      <c r="M45" s="519" t="s">
        <v>41</v>
      </c>
      <c r="N45" s="526"/>
      <c r="O45" s="531">
        <v>60000</v>
      </c>
      <c r="P45" s="526"/>
      <c r="Q45" s="1551"/>
      <c r="R45" s="526"/>
      <c r="S45" s="1554"/>
    </row>
    <row r="46" spans="1:19">
      <c r="A46" s="1557"/>
      <c r="B46" s="1557"/>
      <c r="C46" s="1557"/>
      <c r="D46" s="1554"/>
      <c r="E46" s="1554"/>
      <c r="F46" s="1554"/>
      <c r="G46" s="1554"/>
      <c r="H46" s="1361"/>
      <c r="I46" s="1361"/>
      <c r="J46" s="1361"/>
      <c r="K46" s="1361"/>
      <c r="L46" s="1361"/>
      <c r="M46" s="527"/>
      <c r="N46" s="526"/>
      <c r="O46" s="527"/>
      <c r="P46" s="526"/>
      <c r="Q46" s="1551"/>
      <c r="R46" s="526"/>
      <c r="S46" s="1554"/>
    </row>
    <row r="47" spans="1:19">
      <c r="A47" s="1557"/>
      <c r="B47" s="1557"/>
      <c r="C47" s="1557"/>
      <c r="D47" s="1554"/>
      <c r="E47" s="1554"/>
      <c r="F47" s="1554"/>
      <c r="G47" s="1554"/>
      <c r="H47" s="1361"/>
      <c r="I47" s="1361"/>
      <c r="J47" s="1361"/>
      <c r="K47" s="1361"/>
      <c r="L47" s="1361"/>
      <c r="M47" s="527"/>
      <c r="N47" s="526"/>
      <c r="O47" s="527"/>
      <c r="P47" s="526"/>
      <c r="Q47" s="1551"/>
      <c r="R47" s="526"/>
      <c r="S47" s="1554"/>
    </row>
    <row r="48" spans="1:19">
      <c r="A48" s="1557"/>
      <c r="B48" s="1557"/>
      <c r="C48" s="1557"/>
      <c r="D48" s="1554"/>
      <c r="E48" s="1554"/>
      <c r="F48" s="1554"/>
      <c r="G48" s="1554"/>
      <c r="H48" s="1361"/>
      <c r="I48" s="1361"/>
      <c r="J48" s="1361"/>
      <c r="K48" s="1361"/>
      <c r="L48" s="1361"/>
      <c r="M48" s="527"/>
      <c r="N48" s="526"/>
      <c r="O48" s="527"/>
      <c r="P48" s="526"/>
      <c r="Q48" s="1551"/>
      <c r="R48" s="526"/>
      <c r="S48" s="1554"/>
    </row>
    <row r="49" spans="1:19" ht="42" customHeight="1">
      <c r="A49" s="1558"/>
      <c r="B49" s="1558"/>
      <c r="C49" s="1558"/>
      <c r="D49" s="1555"/>
      <c r="E49" s="1555"/>
      <c r="F49" s="1555"/>
      <c r="G49" s="1555"/>
      <c r="H49" s="1011"/>
      <c r="I49" s="1011"/>
      <c r="J49" s="1011"/>
      <c r="K49" s="1011"/>
      <c r="L49" s="1011"/>
      <c r="M49" s="530"/>
      <c r="N49" s="528"/>
      <c r="O49" s="530"/>
      <c r="P49" s="528"/>
      <c r="Q49" s="1552"/>
      <c r="R49" s="528"/>
      <c r="S49" s="1555"/>
    </row>
    <row r="51" spans="1:19">
      <c r="P51" s="664"/>
      <c r="Q51" s="770" t="s">
        <v>30</v>
      </c>
      <c r="R51" s="771"/>
      <c r="S51" s="772"/>
    </row>
    <row r="52" spans="1:19">
      <c r="P52" s="665"/>
      <c r="Q52" s="903" t="s">
        <v>31</v>
      </c>
      <c r="R52" s="770" t="s">
        <v>32</v>
      </c>
      <c r="S52" s="772"/>
    </row>
    <row r="53" spans="1:19">
      <c r="P53" s="666"/>
      <c r="Q53" s="904"/>
      <c r="R53" s="68">
        <v>2024</v>
      </c>
      <c r="S53" s="68">
        <v>2025</v>
      </c>
    </row>
    <row r="54" spans="1:19">
      <c r="P54" s="32" t="s">
        <v>101</v>
      </c>
      <c r="Q54" s="17">
        <v>6</v>
      </c>
      <c r="R54" s="435">
        <f>Q42+Q34+Q26+Q18+Q10+Q5</f>
        <v>412000</v>
      </c>
      <c r="S54" s="146"/>
    </row>
  </sheetData>
  <mergeCells count="110">
    <mergeCell ref="Q2:R2"/>
    <mergeCell ref="S2:S3"/>
    <mergeCell ref="A5:A9"/>
    <mergeCell ref="B5:B9"/>
    <mergeCell ref="C5:C9"/>
    <mergeCell ref="D5:D9"/>
    <mergeCell ref="E5:E9"/>
    <mergeCell ref="F5:F9"/>
    <mergeCell ref="G5:G9"/>
    <mergeCell ref="H5:H9"/>
    <mergeCell ref="G2:G3"/>
    <mergeCell ref="H2:H3"/>
    <mergeCell ref="I2:K2"/>
    <mergeCell ref="L2:L3"/>
    <mergeCell ref="M2:N2"/>
    <mergeCell ref="O2:P2"/>
    <mergeCell ref="A2:A3"/>
    <mergeCell ref="B2:B3"/>
    <mergeCell ref="C2:C3"/>
    <mergeCell ref="D2:D3"/>
    <mergeCell ref="E2:E3"/>
    <mergeCell ref="F2:F3"/>
    <mergeCell ref="O5:O9"/>
    <mergeCell ref="P5:P9"/>
    <mergeCell ref="Q5:Q9"/>
    <mergeCell ref="R5:R9"/>
    <mergeCell ref="S5:S9"/>
    <mergeCell ref="I7:I9"/>
    <mergeCell ref="J7:J9"/>
    <mergeCell ref="K7:K9"/>
    <mergeCell ref="I5:I6"/>
    <mergeCell ref="J5:J6"/>
    <mergeCell ref="K5:K6"/>
    <mergeCell ref="L5:L9"/>
    <mergeCell ref="M5:M9"/>
    <mergeCell ref="N5:N9"/>
    <mergeCell ref="M10:M17"/>
    <mergeCell ref="O10:O17"/>
    <mergeCell ref="Q10:Q17"/>
    <mergeCell ref="S10:S17"/>
    <mergeCell ref="I15:I17"/>
    <mergeCell ref="J15:J17"/>
    <mergeCell ref="K15:K17"/>
    <mergeCell ref="A10:A17"/>
    <mergeCell ref="B10:B17"/>
    <mergeCell ref="C10:C17"/>
    <mergeCell ref="D10:D17"/>
    <mergeCell ref="E10:E17"/>
    <mergeCell ref="F10:F17"/>
    <mergeCell ref="G10:G17"/>
    <mergeCell ref="H10:H17"/>
    <mergeCell ref="L10:L17"/>
    <mergeCell ref="A26:A33"/>
    <mergeCell ref="B26:B33"/>
    <mergeCell ref="C26:C33"/>
    <mergeCell ref="D26:D33"/>
    <mergeCell ref="E26:E33"/>
    <mergeCell ref="A18:A25"/>
    <mergeCell ref="B18:B25"/>
    <mergeCell ref="C18:C25"/>
    <mergeCell ref="D18:D25"/>
    <mergeCell ref="E18:E25"/>
    <mergeCell ref="F26:F33"/>
    <mergeCell ref="G26:G33"/>
    <mergeCell ref="L26:L33"/>
    <mergeCell ref="Q26:Q33"/>
    <mergeCell ref="S26:S33"/>
    <mergeCell ref="I28:I29"/>
    <mergeCell ref="I31:I33"/>
    <mergeCell ref="Q18:Q25"/>
    <mergeCell ref="S18:S25"/>
    <mergeCell ref="H22:H25"/>
    <mergeCell ref="I22:I25"/>
    <mergeCell ref="F18:F25"/>
    <mergeCell ref="G18:G25"/>
    <mergeCell ref="H18:H21"/>
    <mergeCell ref="L18:L25"/>
    <mergeCell ref="S34:S41"/>
    <mergeCell ref="I36:I37"/>
    <mergeCell ref="H38:H41"/>
    <mergeCell ref="I38:I41"/>
    <mergeCell ref="J38:J41"/>
    <mergeCell ref="K38:K41"/>
    <mergeCell ref="A34:A41"/>
    <mergeCell ref="B34:B41"/>
    <mergeCell ref="C34:C41"/>
    <mergeCell ref="D34:D41"/>
    <mergeCell ref="E34:E41"/>
    <mergeCell ref="F34:F41"/>
    <mergeCell ref="G34:G41"/>
    <mergeCell ref="L34:L41"/>
    <mergeCell ref="Q34:Q41"/>
    <mergeCell ref="A42:A49"/>
    <mergeCell ref="B42:B49"/>
    <mergeCell ref="C42:C49"/>
    <mergeCell ref="D42:D49"/>
    <mergeCell ref="E42:E49"/>
    <mergeCell ref="F42:F49"/>
    <mergeCell ref="G42:G49"/>
    <mergeCell ref="H42:H49"/>
    <mergeCell ref="L42:L49"/>
    <mergeCell ref="P51:P53"/>
    <mergeCell ref="Q51:S51"/>
    <mergeCell ref="Q52:Q53"/>
    <mergeCell ref="R52:S52"/>
    <mergeCell ref="Q42:Q49"/>
    <mergeCell ref="S42:S49"/>
    <mergeCell ref="I44:I49"/>
    <mergeCell ref="J44:J49"/>
    <mergeCell ref="K44:K4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DA9EE-0F41-43F5-8BFA-D71A45193F28}">
  <sheetPr>
    <pageSetUpPr fitToPage="1"/>
  </sheetPr>
  <dimension ref="A1:AC25"/>
  <sheetViews>
    <sheetView topLeftCell="G2" zoomScale="70" zoomScaleNormal="70" workbookViewId="0">
      <selection activeCell="R19" sqref="Q6:R20"/>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29" ht="18.75">
      <c r="A1" s="20" t="s">
        <v>1292</v>
      </c>
      <c r="E1" s="22"/>
      <c r="F1" s="22"/>
      <c r="L1" s="23"/>
      <c r="O1" s="24"/>
      <c r="P1" s="25"/>
      <c r="Q1" s="24"/>
      <c r="R1" s="24"/>
    </row>
    <row r="2" spans="1:29">
      <c r="A2" s="71"/>
      <c r="E2" s="22"/>
      <c r="F2" s="22"/>
      <c r="L2" s="589"/>
      <c r="M2" s="589"/>
      <c r="N2" s="589"/>
      <c r="O2" s="589"/>
      <c r="P2" s="589"/>
      <c r="Q2" s="589"/>
      <c r="R2" s="589"/>
      <c r="S2" s="589"/>
    </row>
    <row r="3" spans="1:2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639" t="s">
        <v>11</v>
      </c>
    </row>
    <row r="4" spans="1:2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639"/>
    </row>
    <row r="5" spans="1:2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34" t="s">
        <v>29</v>
      </c>
    </row>
    <row r="6" spans="1:29" s="80" customFormat="1" ht="54" customHeight="1">
      <c r="A6" s="642">
        <v>1</v>
      </c>
      <c r="B6" s="642" t="s">
        <v>244</v>
      </c>
      <c r="C6" s="642">
        <v>5</v>
      </c>
      <c r="D6" s="642">
        <v>11</v>
      </c>
      <c r="E6" s="642" t="s">
        <v>792</v>
      </c>
      <c r="F6" s="641" t="s">
        <v>793</v>
      </c>
      <c r="G6" s="642" t="s">
        <v>1061</v>
      </c>
      <c r="H6" s="642" t="s">
        <v>794</v>
      </c>
      <c r="I6" s="93" t="s">
        <v>52</v>
      </c>
      <c r="J6" s="93">
        <v>60</v>
      </c>
      <c r="K6" s="93" t="s">
        <v>39</v>
      </c>
      <c r="L6" s="644" t="s">
        <v>1058</v>
      </c>
      <c r="M6" s="642" t="s">
        <v>63</v>
      </c>
      <c r="N6" s="642" t="s">
        <v>63</v>
      </c>
      <c r="O6" s="655">
        <v>150000</v>
      </c>
      <c r="P6" s="655">
        <v>200000</v>
      </c>
      <c r="Q6" s="655">
        <v>150000</v>
      </c>
      <c r="R6" s="655">
        <v>200000</v>
      </c>
      <c r="S6" s="640" t="s">
        <v>795</v>
      </c>
    </row>
    <row r="7" spans="1:29" s="80" customFormat="1" ht="45.75" customHeight="1">
      <c r="A7" s="643"/>
      <c r="B7" s="643"/>
      <c r="C7" s="643"/>
      <c r="D7" s="643"/>
      <c r="E7" s="643"/>
      <c r="F7" s="619"/>
      <c r="G7" s="643"/>
      <c r="H7" s="643"/>
      <c r="I7" s="93" t="s">
        <v>1021</v>
      </c>
      <c r="J7" s="93">
        <v>1</v>
      </c>
      <c r="K7" s="93" t="s">
        <v>39</v>
      </c>
      <c r="L7" s="645"/>
      <c r="M7" s="643"/>
      <c r="N7" s="643"/>
      <c r="O7" s="656"/>
      <c r="P7" s="656"/>
      <c r="Q7" s="656"/>
      <c r="R7" s="656"/>
      <c r="S7" s="640"/>
      <c r="AC7" s="235"/>
    </row>
    <row r="8" spans="1:29" ht="28.5" customHeight="1">
      <c r="A8" s="646">
        <v>2</v>
      </c>
      <c r="B8" s="646" t="s">
        <v>244</v>
      </c>
      <c r="C8" s="646">
        <v>1</v>
      </c>
      <c r="D8" s="646">
        <v>6</v>
      </c>
      <c r="E8" s="646" t="s">
        <v>796</v>
      </c>
      <c r="F8" s="641" t="s">
        <v>797</v>
      </c>
      <c r="G8" s="641" t="s">
        <v>1062</v>
      </c>
      <c r="H8" s="646" t="s">
        <v>43</v>
      </c>
      <c r="I8" s="35" t="s">
        <v>44</v>
      </c>
      <c r="J8" s="35">
        <v>1</v>
      </c>
      <c r="K8" s="35" t="s">
        <v>39</v>
      </c>
      <c r="L8" s="641" t="s">
        <v>798</v>
      </c>
      <c r="M8" s="646" t="s">
        <v>313</v>
      </c>
      <c r="N8" s="646" t="s">
        <v>166</v>
      </c>
      <c r="O8" s="649">
        <v>650000</v>
      </c>
      <c r="P8" s="646" t="s">
        <v>166</v>
      </c>
      <c r="Q8" s="649">
        <v>650000</v>
      </c>
      <c r="R8" s="646" t="s">
        <v>166</v>
      </c>
      <c r="S8" s="652" t="s">
        <v>795</v>
      </c>
    </row>
    <row r="9" spans="1:29" ht="30">
      <c r="A9" s="647"/>
      <c r="B9" s="647"/>
      <c r="C9" s="647"/>
      <c r="D9" s="647"/>
      <c r="E9" s="647"/>
      <c r="F9" s="628"/>
      <c r="G9" s="628"/>
      <c r="H9" s="648"/>
      <c r="I9" s="133" t="s">
        <v>100</v>
      </c>
      <c r="J9" s="36">
        <v>300</v>
      </c>
      <c r="K9" s="35" t="s">
        <v>45</v>
      </c>
      <c r="L9" s="628"/>
      <c r="M9" s="647"/>
      <c r="N9" s="647"/>
      <c r="O9" s="650"/>
      <c r="P9" s="647"/>
      <c r="Q9" s="650"/>
      <c r="R9" s="647"/>
      <c r="S9" s="653"/>
    </row>
    <row r="10" spans="1:29" ht="26.1" customHeight="1">
      <c r="A10" s="647"/>
      <c r="B10" s="647"/>
      <c r="C10" s="647"/>
      <c r="D10" s="647"/>
      <c r="E10" s="647"/>
      <c r="F10" s="628"/>
      <c r="G10" s="628"/>
      <c r="H10" s="646" t="s">
        <v>567</v>
      </c>
      <c r="I10" s="35" t="s">
        <v>324</v>
      </c>
      <c r="J10" s="35">
        <v>1</v>
      </c>
      <c r="K10" s="35" t="s">
        <v>39</v>
      </c>
      <c r="L10" s="628"/>
      <c r="M10" s="647"/>
      <c r="N10" s="647"/>
      <c r="O10" s="650"/>
      <c r="P10" s="647"/>
      <c r="Q10" s="650"/>
      <c r="R10" s="647"/>
      <c r="S10" s="653"/>
    </row>
    <row r="11" spans="1:29" ht="30">
      <c r="A11" s="647"/>
      <c r="B11" s="647"/>
      <c r="C11" s="647"/>
      <c r="D11" s="647"/>
      <c r="E11" s="647"/>
      <c r="F11" s="628"/>
      <c r="G11" s="628"/>
      <c r="H11" s="648"/>
      <c r="I11" s="133" t="s">
        <v>799</v>
      </c>
      <c r="J11" s="36">
        <v>300</v>
      </c>
      <c r="K11" s="35" t="s">
        <v>45</v>
      </c>
      <c r="L11" s="628"/>
      <c r="M11" s="647"/>
      <c r="N11" s="647"/>
      <c r="O11" s="650"/>
      <c r="P11" s="647"/>
      <c r="Q11" s="650"/>
      <c r="R11" s="647"/>
      <c r="S11" s="653"/>
    </row>
    <row r="12" spans="1:29" ht="35.25" customHeight="1">
      <c r="A12" s="648"/>
      <c r="B12" s="648"/>
      <c r="C12" s="648"/>
      <c r="D12" s="648"/>
      <c r="E12" s="648"/>
      <c r="F12" s="619"/>
      <c r="G12" s="619"/>
      <c r="H12" s="35" t="s">
        <v>789</v>
      </c>
      <c r="I12" s="133" t="s">
        <v>1021</v>
      </c>
      <c r="J12" s="36">
        <v>1</v>
      </c>
      <c r="K12" s="35" t="s">
        <v>39</v>
      </c>
      <c r="L12" s="619"/>
      <c r="M12" s="648"/>
      <c r="N12" s="648"/>
      <c r="O12" s="651"/>
      <c r="P12" s="648"/>
      <c r="Q12" s="651"/>
      <c r="R12" s="648"/>
      <c r="S12" s="654"/>
    </row>
    <row r="13" spans="1:29" ht="52.5" customHeight="1">
      <c r="A13" s="657">
        <v>3</v>
      </c>
      <c r="B13" s="657" t="s">
        <v>244</v>
      </c>
      <c r="C13" s="657">
        <v>3</v>
      </c>
      <c r="D13" s="657">
        <v>13</v>
      </c>
      <c r="E13" s="658" t="s">
        <v>800</v>
      </c>
      <c r="F13" s="659" t="s">
        <v>801</v>
      </c>
      <c r="G13" s="652" t="s">
        <v>1063</v>
      </c>
      <c r="H13" s="652" t="s">
        <v>789</v>
      </c>
      <c r="I13" s="35" t="s">
        <v>72</v>
      </c>
      <c r="J13" s="36">
        <v>40</v>
      </c>
      <c r="K13" s="35" t="s">
        <v>45</v>
      </c>
      <c r="L13" s="641" t="s">
        <v>802</v>
      </c>
      <c r="M13" s="646" t="s">
        <v>64</v>
      </c>
      <c r="N13" s="646" t="s">
        <v>166</v>
      </c>
      <c r="O13" s="649">
        <v>40000</v>
      </c>
      <c r="P13" s="646" t="s">
        <v>166</v>
      </c>
      <c r="Q13" s="649">
        <v>40000</v>
      </c>
      <c r="R13" s="646" t="s">
        <v>166</v>
      </c>
      <c r="S13" s="652" t="s">
        <v>795</v>
      </c>
    </row>
    <row r="14" spans="1:29" ht="41.25" customHeight="1">
      <c r="A14" s="657"/>
      <c r="B14" s="657"/>
      <c r="C14" s="657"/>
      <c r="D14" s="657"/>
      <c r="E14" s="658"/>
      <c r="F14" s="659"/>
      <c r="G14" s="654"/>
      <c r="H14" s="654"/>
      <c r="I14" s="35" t="s">
        <v>1021</v>
      </c>
      <c r="J14" s="36">
        <v>1</v>
      </c>
      <c r="K14" s="35" t="s">
        <v>39</v>
      </c>
      <c r="L14" s="619"/>
      <c r="M14" s="648"/>
      <c r="N14" s="648"/>
      <c r="O14" s="651"/>
      <c r="P14" s="648"/>
      <c r="Q14" s="651"/>
      <c r="R14" s="648"/>
      <c r="S14" s="654"/>
    </row>
    <row r="15" spans="1:29" ht="93" customHeight="1">
      <c r="A15" s="646">
        <v>4</v>
      </c>
      <c r="B15" s="646" t="s">
        <v>244</v>
      </c>
      <c r="C15" s="646">
        <v>3</v>
      </c>
      <c r="D15" s="646">
        <v>13</v>
      </c>
      <c r="E15" s="646" t="s">
        <v>803</v>
      </c>
      <c r="F15" s="641" t="s">
        <v>801</v>
      </c>
      <c r="G15" s="641" t="s">
        <v>1270</v>
      </c>
      <c r="H15" s="646" t="s">
        <v>789</v>
      </c>
      <c r="I15" s="35" t="s">
        <v>72</v>
      </c>
      <c r="J15" s="35">
        <v>100</v>
      </c>
      <c r="K15" s="35" t="s">
        <v>45</v>
      </c>
      <c r="L15" s="641" t="s">
        <v>802</v>
      </c>
      <c r="M15" s="646" t="s">
        <v>64</v>
      </c>
      <c r="N15" s="646" t="s">
        <v>166</v>
      </c>
      <c r="O15" s="649">
        <v>80000</v>
      </c>
      <c r="P15" s="646" t="s">
        <v>166</v>
      </c>
      <c r="Q15" s="649">
        <v>80000</v>
      </c>
      <c r="R15" s="646" t="s">
        <v>166</v>
      </c>
      <c r="S15" s="652" t="s">
        <v>795</v>
      </c>
    </row>
    <row r="16" spans="1:29" ht="86.25" customHeight="1">
      <c r="A16" s="648"/>
      <c r="B16" s="648"/>
      <c r="C16" s="648"/>
      <c r="D16" s="648"/>
      <c r="E16" s="648"/>
      <c r="F16" s="619"/>
      <c r="G16" s="619"/>
      <c r="H16" s="648"/>
      <c r="I16" s="35" t="s">
        <v>1021</v>
      </c>
      <c r="J16" s="35">
        <v>1</v>
      </c>
      <c r="K16" s="35" t="s">
        <v>39</v>
      </c>
      <c r="L16" s="619"/>
      <c r="M16" s="648"/>
      <c r="N16" s="648"/>
      <c r="O16" s="651"/>
      <c r="P16" s="648"/>
      <c r="Q16" s="651"/>
      <c r="R16" s="648"/>
      <c r="S16" s="654"/>
    </row>
    <row r="17" spans="1:19" ht="80.25" customHeight="1">
      <c r="A17" s="646">
        <v>5</v>
      </c>
      <c r="B17" s="646" t="s">
        <v>244</v>
      </c>
      <c r="C17" s="646">
        <v>5</v>
      </c>
      <c r="D17" s="646">
        <v>11</v>
      </c>
      <c r="E17" s="660" t="s">
        <v>804</v>
      </c>
      <c r="F17" s="641" t="s">
        <v>1056</v>
      </c>
      <c r="G17" s="642" t="s">
        <v>1057</v>
      </c>
      <c r="H17" s="642" t="s">
        <v>1271</v>
      </c>
      <c r="I17" s="35" t="s">
        <v>72</v>
      </c>
      <c r="J17" s="35">
        <v>40</v>
      </c>
      <c r="K17" s="35" t="s">
        <v>45</v>
      </c>
      <c r="L17" s="644" t="s">
        <v>1272</v>
      </c>
      <c r="M17" s="646" t="s">
        <v>662</v>
      </c>
      <c r="N17" s="646" t="s">
        <v>166</v>
      </c>
      <c r="O17" s="649">
        <v>150000</v>
      </c>
      <c r="P17" s="646" t="s">
        <v>166</v>
      </c>
      <c r="Q17" s="649">
        <v>150000</v>
      </c>
      <c r="R17" s="646" t="s">
        <v>166</v>
      </c>
      <c r="S17" s="652" t="s">
        <v>795</v>
      </c>
    </row>
    <row r="18" spans="1:19" ht="51.75" customHeight="1">
      <c r="A18" s="648"/>
      <c r="B18" s="648"/>
      <c r="C18" s="648"/>
      <c r="D18" s="648"/>
      <c r="E18" s="661"/>
      <c r="F18" s="619"/>
      <c r="G18" s="643"/>
      <c r="H18" s="643"/>
      <c r="I18" s="35" t="s">
        <v>1021</v>
      </c>
      <c r="J18" s="35">
        <v>1</v>
      </c>
      <c r="K18" s="35" t="s">
        <v>39</v>
      </c>
      <c r="L18" s="645"/>
      <c r="M18" s="648"/>
      <c r="N18" s="648"/>
      <c r="O18" s="651"/>
      <c r="P18" s="648"/>
      <c r="Q18" s="651"/>
      <c r="R18" s="648"/>
      <c r="S18" s="654"/>
    </row>
    <row r="19" spans="1:19" ht="38.25" customHeight="1">
      <c r="A19" s="646">
        <v>6</v>
      </c>
      <c r="B19" s="646" t="s">
        <v>244</v>
      </c>
      <c r="C19" s="646">
        <v>5</v>
      </c>
      <c r="D19" s="646">
        <v>4</v>
      </c>
      <c r="E19" s="652" t="s">
        <v>1022</v>
      </c>
      <c r="F19" s="652" t="s">
        <v>1059</v>
      </c>
      <c r="G19" s="652" t="s">
        <v>1060</v>
      </c>
      <c r="H19" s="646" t="s">
        <v>46</v>
      </c>
      <c r="I19" s="35" t="s">
        <v>47</v>
      </c>
      <c r="J19" s="35">
        <v>1</v>
      </c>
      <c r="K19" s="35" t="s">
        <v>39</v>
      </c>
      <c r="L19" s="652" t="s">
        <v>1023</v>
      </c>
      <c r="M19" s="646" t="s">
        <v>41</v>
      </c>
      <c r="N19" s="662" t="s">
        <v>166</v>
      </c>
      <c r="O19" s="649">
        <v>40000</v>
      </c>
      <c r="P19" s="646" t="s">
        <v>166</v>
      </c>
      <c r="Q19" s="649">
        <v>40000</v>
      </c>
      <c r="R19" s="646" t="s">
        <v>1024</v>
      </c>
      <c r="S19" s="652" t="s">
        <v>795</v>
      </c>
    </row>
    <row r="20" spans="1:19" ht="45" customHeight="1">
      <c r="A20" s="648"/>
      <c r="B20" s="648"/>
      <c r="C20" s="648"/>
      <c r="D20" s="648"/>
      <c r="E20" s="654"/>
      <c r="F20" s="654"/>
      <c r="G20" s="654"/>
      <c r="H20" s="648"/>
      <c r="I20" s="35" t="s">
        <v>767</v>
      </c>
      <c r="J20" s="35">
        <v>50</v>
      </c>
      <c r="K20" s="35" t="s">
        <v>45</v>
      </c>
      <c r="L20" s="654"/>
      <c r="M20" s="648"/>
      <c r="N20" s="663"/>
      <c r="O20" s="651"/>
      <c r="P20" s="648"/>
      <c r="Q20" s="651"/>
      <c r="R20" s="648"/>
      <c r="S20" s="654"/>
    </row>
    <row r="22" spans="1:19">
      <c r="P22" s="170"/>
      <c r="Q22" s="173" t="s">
        <v>30</v>
      </c>
      <c r="R22" s="174"/>
      <c r="S22" s="175"/>
    </row>
    <row r="23" spans="1:19">
      <c r="P23" s="171"/>
      <c r="Q23" s="176" t="s">
        <v>31</v>
      </c>
      <c r="R23" s="173" t="s">
        <v>32</v>
      </c>
      <c r="S23" s="175"/>
    </row>
    <row r="24" spans="1:19">
      <c r="P24" s="172"/>
      <c r="Q24" s="177"/>
      <c r="R24" s="68">
        <v>2024</v>
      </c>
      <c r="S24" s="68">
        <v>2025</v>
      </c>
    </row>
    <row r="25" spans="1:19">
      <c r="P25" s="16" t="s">
        <v>101</v>
      </c>
      <c r="Q25" s="17">
        <v>6</v>
      </c>
      <c r="R25" s="64">
        <f>Q19+Q17+Q15+Q13+Q8+Q6</f>
        <v>1110000</v>
      </c>
      <c r="S25" s="64">
        <f>R6</f>
        <v>200000</v>
      </c>
    </row>
  </sheetData>
  <mergeCells count="112">
    <mergeCell ref="O19:O20"/>
    <mergeCell ref="P19:P20"/>
    <mergeCell ref="Q19:Q20"/>
    <mergeCell ref="R19:R20"/>
    <mergeCell ref="S19:S20"/>
    <mergeCell ref="F19:F20"/>
    <mergeCell ref="G19:G20"/>
    <mergeCell ref="H19:H20"/>
    <mergeCell ref="L19:L20"/>
    <mergeCell ref="M19:M20"/>
    <mergeCell ref="N19:N20"/>
    <mergeCell ref="A19:A20"/>
    <mergeCell ref="B19:B20"/>
    <mergeCell ref="C19:C20"/>
    <mergeCell ref="D19:D20"/>
    <mergeCell ref="E19:E20"/>
    <mergeCell ref="G17:G18"/>
    <mergeCell ref="H17:H18"/>
    <mergeCell ref="L17:L18"/>
    <mergeCell ref="M17:M18"/>
    <mergeCell ref="A17:A18"/>
    <mergeCell ref="B17:B18"/>
    <mergeCell ref="C17:C18"/>
    <mergeCell ref="D17:D18"/>
    <mergeCell ref="E17:E18"/>
    <mergeCell ref="F17:F18"/>
    <mergeCell ref="G15:G16"/>
    <mergeCell ref="H15:H16"/>
    <mergeCell ref="L15:L16"/>
    <mergeCell ref="M15:M16"/>
    <mergeCell ref="N15:N16"/>
    <mergeCell ref="P17:P18"/>
    <mergeCell ref="Q17:Q18"/>
    <mergeCell ref="R17:R18"/>
    <mergeCell ref="S17:S18"/>
    <mergeCell ref="N17:N18"/>
    <mergeCell ref="O17:O18"/>
    <mergeCell ref="S13:S14"/>
    <mergeCell ref="A15:A16"/>
    <mergeCell ref="B15:B16"/>
    <mergeCell ref="C15:C16"/>
    <mergeCell ref="D15:D16"/>
    <mergeCell ref="E15:E16"/>
    <mergeCell ref="G13:G14"/>
    <mergeCell ref="H13:H14"/>
    <mergeCell ref="L13:L14"/>
    <mergeCell ref="M13:M14"/>
    <mergeCell ref="N13:N14"/>
    <mergeCell ref="O13:O14"/>
    <mergeCell ref="A13:A14"/>
    <mergeCell ref="B13:B14"/>
    <mergeCell ref="C13:C14"/>
    <mergeCell ref="D13:D14"/>
    <mergeCell ref="E13:E14"/>
    <mergeCell ref="F13:F14"/>
    <mergeCell ref="O15:O16"/>
    <mergeCell ref="P15:P16"/>
    <mergeCell ref="Q15:Q16"/>
    <mergeCell ref="R15:R16"/>
    <mergeCell ref="S15:S16"/>
    <mergeCell ref="F15:F16"/>
    <mergeCell ref="A8:A12"/>
    <mergeCell ref="B8:B12"/>
    <mergeCell ref="C8:C12"/>
    <mergeCell ref="D8:D12"/>
    <mergeCell ref="E8:E12"/>
    <mergeCell ref="F8:F12"/>
    <mergeCell ref="P13:P14"/>
    <mergeCell ref="Q13:Q14"/>
    <mergeCell ref="R13:R14"/>
    <mergeCell ref="A6:A7"/>
    <mergeCell ref="B6:B7"/>
    <mergeCell ref="C6:C7"/>
    <mergeCell ref="D6:D7"/>
    <mergeCell ref="E6:E7"/>
    <mergeCell ref="O6:O7"/>
    <mergeCell ref="P6:P7"/>
    <mergeCell ref="Q6:Q7"/>
    <mergeCell ref="R6:R7"/>
    <mergeCell ref="S6:S7"/>
    <mergeCell ref="F6:F7"/>
    <mergeCell ref="G6:G7"/>
    <mergeCell ref="H6:H7"/>
    <mergeCell ref="L6:L7"/>
    <mergeCell ref="M6:M7"/>
    <mergeCell ref="N6:N7"/>
    <mergeCell ref="P8:P12"/>
    <mergeCell ref="Q8:Q12"/>
    <mergeCell ref="R8:R12"/>
    <mergeCell ref="S8:S12"/>
    <mergeCell ref="H10:H11"/>
    <mergeCell ref="G8:G12"/>
    <mergeCell ref="H8:H9"/>
    <mergeCell ref="L8:L12"/>
    <mergeCell ref="M8:M12"/>
    <mergeCell ref="N8:N12"/>
    <mergeCell ref="O8:O12"/>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8" scale="4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29A4F-9655-4DCF-82B2-5C39B1F141C7}">
  <sheetPr>
    <pageSetUpPr fitToPage="1"/>
  </sheetPr>
  <dimension ref="A1:S31"/>
  <sheetViews>
    <sheetView topLeftCell="F25" zoomScale="80" zoomScaleNormal="80" workbookViewId="0">
      <selection activeCell="R23" sqref="Q6:R26"/>
    </sheetView>
  </sheetViews>
  <sheetFormatPr defaultColWidth="9.140625" defaultRowHeight="15"/>
  <cols>
    <col min="1" max="1" width="5.28515625" style="1" customWidth="1"/>
    <col min="5" max="5" width="29.140625" customWidth="1"/>
    <col min="6" max="6" width="54.42578125" customWidth="1"/>
    <col min="7" max="7" width="53.2851562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7" customWidth="1"/>
    <col min="19" max="19" width="18.28515625" customWidth="1"/>
  </cols>
  <sheetData>
    <row r="1" spans="1:19">
      <c r="A1" s="50" t="s">
        <v>1293</v>
      </c>
      <c r="E1" s="51"/>
      <c r="F1" s="51"/>
      <c r="L1" s="1"/>
      <c r="O1" s="2"/>
      <c r="P1" s="3"/>
      <c r="Q1" s="2"/>
      <c r="R1" s="2"/>
    </row>
    <row r="2" spans="1:19">
      <c r="A2" s="52"/>
      <c r="E2" s="51"/>
      <c r="F2" s="51"/>
      <c r="L2" s="708"/>
      <c r="M2" s="708"/>
      <c r="N2" s="708"/>
      <c r="O2" s="708"/>
      <c r="P2" s="708"/>
      <c r="Q2" s="708"/>
      <c r="R2" s="708"/>
      <c r="S2" s="708"/>
    </row>
    <row r="3" spans="1:19" ht="45.75" customHeight="1">
      <c r="A3" s="703" t="s">
        <v>0</v>
      </c>
      <c r="B3" s="709" t="s">
        <v>1</v>
      </c>
      <c r="C3" s="709" t="s">
        <v>2</v>
      </c>
      <c r="D3" s="709" t="s">
        <v>3</v>
      </c>
      <c r="E3" s="711" t="s">
        <v>4</v>
      </c>
      <c r="F3" s="711" t="s">
        <v>33</v>
      </c>
      <c r="G3" s="703" t="s">
        <v>34</v>
      </c>
      <c r="H3" s="709" t="s">
        <v>5</v>
      </c>
      <c r="I3" s="713" t="s">
        <v>6</v>
      </c>
      <c r="J3" s="713"/>
      <c r="K3" s="713"/>
      <c r="L3" s="703" t="s">
        <v>7</v>
      </c>
      <c r="M3" s="705" t="s">
        <v>8</v>
      </c>
      <c r="N3" s="706"/>
      <c r="O3" s="707" t="s">
        <v>9</v>
      </c>
      <c r="P3" s="707"/>
      <c r="Q3" s="707" t="s">
        <v>10</v>
      </c>
      <c r="R3" s="707"/>
      <c r="S3" s="703" t="s">
        <v>11</v>
      </c>
    </row>
    <row r="4" spans="1:19">
      <c r="A4" s="704"/>
      <c r="B4" s="710"/>
      <c r="C4" s="710"/>
      <c r="D4" s="710"/>
      <c r="E4" s="712"/>
      <c r="F4" s="712"/>
      <c r="G4" s="704"/>
      <c r="H4" s="710"/>
      <c r="I4" s="56" t="s">
        <v>37</v>
      </c>
      <c r="J4" s="56" t="s">
        <v>35</v>
      </c>
      <c r="K4" s="56" t="s">
        <v>70</v>
      </c>
      <c r="L4" s="704"/>
      <c r="M4" s="53">
        <v>2024</v>
      </c>
      <c r="N4" s="53">
        <v>2025</v>
      </c>
      <c r="O4" s="58">
        <v>2024</v>
      </c>
      <c r="P4" s="58">
        <v>2025</v>
      </c>
      <c r="Q4" s="58">
        <v>2024</v>
      </c>
      <c r="R4" s="58">
        <v>2025</v>
      </c>
      <c r="S4" s="704"/>
    </row>
    <row r="5" spans="1:19">
      <c r="A5" s="55" t="s">
        <v>12</v>
      </c>
      <c r="B5" s="56" t="s">
        <v>13</v>
      </c>
      <c r="C5" s="56" t="s">
        <v>14</v>
      </c>
      <c r="D5" s="56" t="s">
        <v>15</v>
      </c>
      <c r="E5" s="57" t="s">
        <v>16</v>
      </c>
      <c r="F5" s="57" t="s">
        <v>17</v>
      </c>
      <c r="G5" s="55" t="s">
        <v>18</v>
      </c>
      <c r="H5" s="55" t="s">
        <v>19</v>
      </c>
      <c r="I5" s="56" t="s">
        <v>20</v>
      </c>
      <c r="J5" s="56" t="s">
        <v>21</v>
      </c>
      <c r="K5" s="56" t="s">
        <v>22</v>
      </c>
      <c r="L5" s="55" t="s">
        <v>23</v>
      </c>
      <c r="M5" s="53" t="s">
        <v>24</v>
      </c>
      <c r="N5" s="53" t="s">
        <v>25</v>
      </c>
      <c r="O5" s="54" t="s">
        <v>26</v>
      </c>
      <c r="P5" s="54" t="s">
        <v>27</v>
      </c>
      <c r="Q5" s="54" t="s">
        <v>36</v>
      </c>
      <c r="R5" s="54" t="s">
        <v>28</v>
      </c>
      <c r="S5" s="55" t="s">
        <v>29</v>
      </c>
    </row>
    <row r="6" spans="1:19" ht="158.25" customHeight="1">
      <c r="A6" s="59">
        <v>1</v>
      </c>
      <c r="B6" s="60">
        <v>6</v>
      </c>
      <c r="C6" s="59">
        <v>1</v>
      </c>
      <c r="D6" s="60">
        <v>3</v>
      </c>
      <c r="E6" s="60" t="s">
        <v>158</v>
      </c>
      <c r="F6" s="60" t="s">
        <v>159</v>
      </c>
      <c r="G6" s="60" t="s">
        <v>160</v>
      </c>
      <c r="H6" s="60" t="s">
        <v>161</v>
      </c>
      <c r="I6" s="60" t="s">
        <v>162</v>
      </c>
      <c r="J6" s="61" t="s">
        <v>163</v>
      </c>
      <c r="K6" s="62" t="s">
        <v>39</v>
      </c>
      <c r="L6" s="62" t="s">
        <v>164</v>
      </c>
      <c r="M6" s="62" t="s">
        <v>165</v>
      </c>
      <c r="N6" s="63" t="s">
        <v>166</v>
      </c>
      <c r="O6" s="64">
        <v>150000</v>
      </c>
      <c r="P6" s="65" t="s">
        <v>166</v>
      </c>
      <c r="Q6" s="64">
        <v>150000</v>
      </c>
      <c r="R6" s="65" t="s">
        <v>166</v>
      </c>
      <c r="S6" s="60" t="s">
        <v>167</v>
      </c>
    </row>
    <row r="7" spans="1:19" ht="75.75" customHeight="1">
      <c r="A7" s="697">
        <v>2</v>
      </c>
      <c r="B7" s="699">
        <v>1</v>
      </c>
      <c r="C7" s="701">
        <v>1</v>
      </c>
      <c r="D7" s="699">
        <v>6</v>
      </c>
      <c r="E7" s="670" t="s">
        <v>168</v>
      </c>
      <c r="F7" s="670" t="s">
        <v>169</v>
      </c>
      <c r="G7" s="670" t="s">
        <v>1066</v>
      </c>
      <c r="H7" s="670" t="s">
        <v>46</v>
      </c>
      <c r="I7" s="61" t="s">
        <v>47</v>
      </c>
      <c r="J7" s="61" t="s">
        <v>71</v>
      </c>
      <c r="K7" s="62" t="s">
        <v>39</v>
      </c>
      <c r="L7" s="671" t="s">
        <v>1067</v>
      </c>
      <c r="M7" s="671" t="s">
        <v>165</v>
      </c>
      <c r="N7" s="692" t="s">
        <v>166</v>
      </c>
      <c r="O7" s="672">
        <v>70000</v>
      </c>
      <c r="P7" s="672" t="s">
        <v>166</v>
      </c>
      <c r="Q7" s="672">
        <v>70000</v>
      </c>
      <c r="R7" s="672" t="s">
        <v>166</v>
      </c>
      <c r="S7" s="670" t="s">
        <v>167</v>
      </c>
    </row>
    <row r="8" spans="1:19" ht="91.5" customHeight="1">
      <c r="A8" s="698"/>
      <c r="B8" s="700"/>
      <c r="C8" s="702"/>
      <c r="D8" s="700"/>
      <c r="E8" s="670"/>
      <c r="F8" s="670"/>
      <c r="G8" s="670"/>
      <c r="H8" s="670"/>
      <c r="I8" s="61" t="s">
        <v>72</v>
      </c>
      <c r="J8" s="61" t="s">
        <v>960</v>
      </c>
      <c r="K8" s="62" t="s">
        <v>724</v>
      </c>
      <c r="L8" s="671"/>
      <c r="M8" s="671"/>
      <c r="N8" s="692"/>
      <c r="O8" s="672"/>
      <c r="P8" s="672"/>
      <c r="Q8" s="672"/>
      <c r="R8" s="672"/>
      <c r="S8" s="670"/>
    </row>
    <row r="9" spans="1:19" ht="65.25" customHeight="1">
      <c r="A9" s="693">
        <v>3</v>
      </c>
      <c r="B9" s="695">
        <v>6</v>
      </c>
      <c r="C9" s="695">
        <v>1</v>
      </c>
      <c r="D9" s="695">
        <v>6</v>
      </c>
      <c r="E9" s="691" t="s">
        <v>170</v>
      </c>
      <c r="F9" s="691" t="s">
        <v>171</v>
      </c>
      <c r="G9" s="691" t="s">
        <v>961</v>
      </c>
      <c r="H9" s="670" t="s">
        <v>172</v>
      </c>
      <c r="I9" s="215" t="s">
        <v>318</v>
      </c>
      <c r="J9" s="216" t="s">
        <v>71</v>
      </c>
      <c r="K9" s="215" t="s">
        <v>39</v>
      </c>
      <c r="L9" s="691" t="s">
        <v>173</v>
      </c>
      <c r="M9" s="671" t="s">
        <v>165</v>
      </c>
      <c r="N9" s="692" t="s">
        <v>166</v>
      </c>
      <c r="O9" s="672">
        <v>120000</v>
      </c>
      <c r="P9" s="672" t="s">
        <v>166</v>
      </c>
      <c r="Q9" s="672">
        <v>120000</v>
      </c>
      <c r="R9" s="672" t="s">
        <v>166</v>
      </c>
      <c r="S9" s="670" t="s">
        <v>167</v>
      </c>
    </row>
    <row r="10" spans="1:19" ht="57.75" customHeight="1">
      <c r="A10" s="694"/>
      <c r="B10" s="696"/>
      <c r="C10" s="696"/>
      <c r="D10" s="696"/>
      <c r="E10" s="691"/>
      <c r="F10" s="691"/>
      <c r="G10" s="691"/>
      <c r="H10" s="670"/>
      <c r="I10" s="215" t="s">
        <v>72</v>
      </c>
      <c r="J10" s="216" t="s">
        <v>962</v>
      </c>
      <c r="K10" s="215" t="s">
        <v>724</v>
      </c>
      <c r="L10" s="691"/>
      <c r="M10" s="671"/>
      <c r="N10" s="692"/>
      <c r="O10" s="672"/>
      <c r="P10" s="672"/>
      <c r="Q10" s="672"/>
      <c r="R10" s="672"/>
      <c r="S10" s="670"/>
    </row>
    <row r="11" spans="1:19" ht="66.75" customHeight="1">
      <c r="A11" s="690">
        <v>4</v>
      </c>
      <c r="B11" s="670">
        <v>6</v>
      </c>
      <c r="C11" s="674">
        <v>5</v>
      </c>
      <c r="D11" s="670">
        <v>4</v>
      </c>
      <c r="E11" s="670" t="s">
        <v>174</v>
      </c>
      <c r="F11" s="670" t="s">
        <v>175</v>
      </c>
      <c r="G11" s="670" t="s">
        <v>963</v>
      </c>
      <c r="H11" s="670" t="s">
        <v>176</v>
      </c>
      <c r="I11" s="215" t="s">
        <v>318</v>
      </c>
      <c r="J11" s="216" t="s">
        <v>71</v>
      </c>
      <c r="K11" s="215" t="s">
        <v>39</v>
      </c>
      <c r="L11" s="671" t="s">
        <v>177</v>
      </c>
      <c r="M11" s="671" t="s">
        <v>165</v>
      </c>
      <c r="N11" s="672" t="s">
        <v>166</v>
      </c>
      <c r="O11" s="672">
        <v>70000</v>
      </c>
      <c r="P11" s="672" t="s">
        <v>166</v>
      </c>
      <c r="Q11" s="672">
        <v>70000</v>
      </c>
      <c r="R11" s="672" t="s">
        <v>166</v>
      </c>
      <c r="S11" s="670" t="s">
        <v>167</v>
      </c>
    </row>
    <row r="12" spans="1:19" ht="75" customHeight="1">
      <c r="A12" s="690"/>
      <c r="B12" s="670"/>
      <c r="C12" s="674"/>
      <c r="D12" s="670"/>
      <c r="E12" s="670"/>
      <c r="F12" s="670"/>
      <c r="G12" s="670"/>
      <c r="H12" s="670"/>
      <c r="I12" s="215" t="s">
        <v>72</v>
      </c>
      <c r="J12" s="216" t="s">
        <v>962</v>
      </c>
      <c r="K12" s="215" t="s">
        <v>724</v>
      </c>
      <c r="L12" s="671"/>
      <c r="M12" s="671"/>
      <c r="N12" s="672"/>
      <c r="O12" s="672"/>
      <c r="P12" s="672"/>
      <c r="Q12" s="672"/>
      <c r="R12" s="672"/>
      <c r="S12" s="670"/>
    </row>
    <row r="13" spans="1:19" ht="81.75" customHeight="1">
      <c r="A13" s="690">
        <v>5</v>
      </c>
      <c r="B13" s="670">
        <v>1</v>
      </c>
      <c r="C13" s="674">
        <v>1</v>
      </c>
      <c r="D13" s="670">
        <v>6</v>
      </c>
      <c r="E13" s="670" t="s">
        <v>178</v>
      </c>
      <c r="F13" s="670" t="s">
        <v>179</v>
      </c>
      <c r="G13" s="670" t="s">
        <v>1068</v>
      </c>
      <c r="H13" s="670" t="s">
        <v>176</v>
      </c>
      <c r="I13" s="215" t="s">
        <v>318</v>
      </c>
      <c r="J13" s="216" t="s">
        <v>71</v>
      </c>
      <c r="K13" s="215" t="s">
        <v>39</v>
      </c>
      <c r="L13" s="671" t="s">
        <v>1069</v>
      </c>
      <c r="M13" s="671" t="s">
        <v>165</v>
      </c>
      <c r="N13" s="672" t="s">
        <v>166</v>
      </c>
      <c r="O13" s="672">
        <v>70000</v>
      </c>
      <c r="P13" s="672" t="s">
        <v>166</v>
      </c>
      <c r="Q13" s="672">
        <v>70000</v>
      </c>
      <c r="R13" s="672" t="s">
        <v>166</v>
      </c>
      <c r="S13" s="670" t="s">
        <v>167</v>
      </c>
    </row>
    <row r="14" spans="1:19" ht="86.25" customHeight="1">
      <c r="A14" s="690"/>
      <c r="B14" s="670"/>
      <c r="C14" s="674"/>
      <c r="D14" s="670"/>
      <c r="E14" s="670"/>
      <c r="F14" s="670"/>
      <c r="G14" s="670"/>
      <c r="H14" s="670"/>
      <c r="I14" s="215" t="s">
        <v>72</v>
      </c>
      <c r="J14" s="216" t="s">
        <v>962</v>
      </c>
      <c r="K14" s="215" t="s">
        <v>724</v>
      </c>
      <c r="L14" s="671"/>
      <c r="M14" s="671"/>
      <c r="N14" s="672"/>
      <c r="O14" s="672"/>
      <c r="P14" s="672"/>
      <c r="Q14" s="672"/>
      <c r="R14" s="672"/>
      <c r="S14" s="670"/>
    </row>
    <row r="15" spans="1:19" ht="67.5" customHeight="1">
      <c r="A15" s="688">
        <v>6</v>
      </c>
      <c r="B15" s="688">
        <v>1</v>
      </c>
      <c r="C15" s="688">
        <v>1</v>
      </c>
      <c r="D15" s="684">
        <v>9</v>
      </c>
      <c r="E15" s="684" t="s">
        <v>180</v>
      </c>
      <c r="F15" s="684" t="s">
        <v>181</v>
      </c>
      <c r="G15" s="684" t="s">
        <v>182</v>
      </c>
      <c r="H15" s="684" t="s">
        <v>183</v>
      </c>
      <c r="I15" s="18" t="s">
        <v>184</v>
      </c>
      <c r="J15" s="17">
        <v>8</v>
      </c>
      <c r="K15" s="62" t="s">
        <v>39</v>
      </c>
      <c r="L15" s="684" t="s">
        <v>185</v>
      </c>
      <c r="M15" s="686" t="s">
        <v>165</v>
      </c>
      <c r="N15" s="686" t="s">
        <v>186</v>
      </c>
      <c r="O15" s="676">
        <v>50000</v>
      </c>
      <c r="P15" s="676">
        <v>30000</v>
      </c>
      <c r="Q15" s="678">
        <v>50000</v>
      </c>
      <c r="R15" s="676">
        <v>30000</v>
      </c>
      <c r="S15" s="644" t="s">
        <v>167</v>
      </c>
    </row>
    <row r="16" spans="1:19" ht="67.5" customHeight="1">
      <c r="A16" s="689"/>
      <c r="B16" s="689"/>
      <c r="C16" s="689"/>
      <c r="D16" s="685"/>
      <c r="E16" s="685"/>
      <c r="F16" s="685"/>
      <c r="G16" s="685"/>
      <c r="H16" s="685"/>
      <c r="I16" s="18" t="s">
        <v>72</v>
      </c>
      <c r="J16" s="17">
        <v>200</v>
      </c>
      <c r="K16" s="62" t="s">
        <v>724</v>
      </c>
      <c r="L16" s="685"/>
      <c r="M16" s="687"/>
      <c r="N16" s="687"/>
      <c r="O16" s="677"/>
      <c r="P16" s="677"/>
      <c r="Q16" s="679"/>
      <c r="R16" s="677"/>
      <c r="S16" s="645"/>
    </row>
    <row r="17" spans="1:19" ht="95.25" customHeight="1">
      <c r="A17" s="680">
        <v>7</v>
      </c>
      <c r="B17" s="682">
        <v>3</v>
      </c>
      <c r="C17" s="682">
        <v>3</v>
      </c>
      <c r="D17" s="682">
        <v>10</v>
      </c>
      <c r="E17" s="675" t="s">
        <v>187</v>
      </c>
      <c r="F17" s="675" t="s">
        <v>1070</v>
      </c>
      <c r="G17" s="675" t="s">
        <v>964</v>
      </c>
      <c r="H17" s="675" t="s">
        <v>965</v>
      </c>
      <c r="I17" s="18" t="s">
        <v>188</v>
      </c>
      <c r="J17" s="18">
        <v>2</v>
      </c>
      <c r="K17" s="62" t="s">
        <v>189</v>
      </c>
      <c r="L17" s="675" t="s">
        <v>190</v>
      </c>
      <c r="M17" s="673" t="s">
        <v>165</v>
      </c>
      <c r="N17" s="673" t="s">
        <v>166</v>
      </c>
      <c r="O17" s="672">
        <v>170000</v>
      </c>
      <c r="P17" s="672" t="s">
        <v>166</v>
      </c>
      <c r="Q17" s="672">
        <v>170000</v>
      </c>
      <c r="R17" s="672" t="s">
        <v>166</v>
      </c>
      <c r="S17" s="670" t="s">
        <v>167</v>
      </c>
    </row>
    <row r="18" spans="1:19" ht="75.75" customHeight="1">
      <c r="A18" s="681"/>
      <c r="B18" s="683"/>
      <c r="C18" s="683"/>
      <c r="D18" s="683"/>
      <c r="E18" s="675"/>
      <c r="F18" s="675"/>
      <c r="G18" s="675"/>
      <c r="H18" s="675"/>
      <c r="I18" s="18" t="s">
        <v>966</v>
      </c>
      <c r="J18" s="18">
        <v>2</v>
      </c>
      <c r="K18" s="62" t="s">
        <v>39</v>
      </c>
      <c r="L18" s="675"/>
      <c r="M18" s="673"/>
      <c r="N18" s="673"/>
      <c r="O18" s="672"/>
      <c r="P18" s="672"/>
      <c r="Q18" s="672"/>
      <c r="R18" s="672"/>
      <c r="S18" s="670"/>
    </row>
    <row r="19" spans="1:19" ht="84" customHeight="1">
      <c r="A19" s="675">
        <v>8</v>
      </c>
      <c r="B19" s="670">
        <v>6</v>
      </c>
      <c r="C19" s="674">
        <v>5</v>
      </c>
      <c r="D19" s="670">
        <v>4</v>
      </c>
      <c r="E19" s="670" t="s">
        <v>191</v>
      </c>
      <c r="F19" s="670" t="s">
        <v>192</v>
      </c>
      <c r="G19" s="670" t="s">
        <v>967</v>
      </c>
      <c r="H19" s="670" t="s">
        <v>172</v>
      </c>
      <c r="I19" s="215" t="s">
        <v>318</v>
      </c>
      <c r="J19" s="67" t="s">
        <v>71</v>
      </c>
      <c r="K19" s="62" t="s">
        <v>39</v>
      </c>
      <c r="L19" s="671" t="s">
        <v>193</v>
      </c>
      <c r="M19" s="672" t="s">
        <v>166</v>
      </c>
      <c r="N19" s="673" t="s">
        <v>186</v>
      </c>
      <c r="O19" s="672" t="s">
        <v>166</v>
      </c>
      <c r="P19" s="672">
        <v>100000</v>
      </c>
      <c r="Q19" s="672" t="s">
        <v>166</v>
      </c>
      <c r="R19" s="672">
        <v>100000</v>
      </c>
      <c r="S19" s="670" t="s">
        <v>167</v>
      </c>
    </row>
    <row r="20" spans="1:19" ht="95.25" customHeight="1">
      <c r="A20" s="675"/>
      <c r="B20" s="670"/>
      <c r="C20" s="674"/>
      <c r="D20" s="670"/>
      <c r="E20" s="670"/>
      <c r="F20" s="670"/>
      <c r="G20" s="670"/>
      <c r="H20" s="670"/>
      <c r="I20" s="215" t="s">
        <v>72</v>
      </c>
      <c r="J20" s="67" t="s">
        <v>962</v>
      </c>
      <c r="K20" s="66" t="s">
        <v>724</v>
      </c>
      <c r="L20" s="671"/>
      <c r="M20" s="672"/>
      <c r="N20" s="673"/>
      <c r="O20" s="672"/>
      <c r="P20" s="672"/>
      <c r="Q20" s="672"/>
      <c r="R20" s="672"/>
      <c r="S20" s="670"/>
    </row>
    <row r="21" spans="1:19" ht="88.5" customHeight="1">
      <c r="A21" s="675">
        <v>9</v>
      </c>
      <c r="B21" s="675">
        <v>6</v>
      </c>
      <c r="C21" s="675">
        <v>1</v>
      </c>
      <c r="D21" s="675">
        <v>6</v>
      </c>
      <c r="E21" s="675" t="s">
        <v>194</v>
      </c>
      <c r="F21" s="675" t="s">
        <v>195</v>
      </c>
      <c r="G21" s="675" t="s">
        <v>1071</v>
      </c>
      <c r="H21" s="670" t="s">
        <v>176</v>
      </c>
      <c r="I21" s="215" t="s">
        <v>318</v>
      </c>
      <c r="J21" s="67" t="s">
        <v>71</v>
      </c>
      <c r="K21" s="62" t="s">
        <v>39</v>
      </c>
      <c r="L21" s="675" t="s">
        <v>196</v>
      </c>
      <c r="M21" s="672" t="s">
        <v>166</v>
      </c>
      <c r="N21" s="673" t="s">
        <v>186</v>
      </c>
      <c r="O21" s="672" t="s">
        <v>166</v>
      </c>
      <c r="P21" s="672">
        <v>70000</v>
      </c>
      <c r="Q21" s="672" t="s">
        <v>166</v>
      </c>
      <c r="R21" s="672">
        <v>70000</v>
      </c>
      <c r="S21" s="670" t="s">
        <v>167</v>
      </c>
    </row>
    <row r="22" spans="1:19" ht="126.75" customHeight="1">
      <c r="A22" s="675"/>
      <c r="B22" s="675"/>
      <c r="C22" s="675"/>
      <c r="D22" s="675"/>
      <c r="E22" s="675"/>
      <c r="F22" s="675"/>
      <c r="G22" s="675"/>
      <c r="H22" s="670"/>
      <c r="I22" s="215" t="s">
        <v>72</v>
      </c>
      <c r="J22" s="67" t="s">
        <v>962</v>
      </c>
      <c r="K22" s="66" t="s">
        <v>724</v>
      </c>
      <c r="L22" s="675"/>
      <c r="M22" s="672"/>
      <c r="N22" s="673"/>
      <c r="O22" s="672"/>
      <c r="P22" s="672"/>
      <c r="Q22" s="672"/>
      <c r="R22" s="672"/>
      <c r="S22" s="670"/>
    </row>
    <row r="23" spans="1:19" ht="46.5" customHeight="1">
      <c r="A23" s="674">
        <v>10</v>
      </c>
      <c r="B23" s="670">
        <v>1</v>
      </c>
      <c r="C23" s="674">
        <v>1</v>
      </c>
      <c r="D23" s="670">
        <v>13</v>
      </c>
      <c r="E23" s="670" t="s">
        <v>197</v>
      </c>
      <c r="F23" s="670" t="s">
        <v>198</v>
      </c>
      <c r="G23" s="670" t="s">
        <v>1064</v>
      </c>
      <c r="H23" s="670" t="s">
        <v>46</v>
      </c>
      <c r="I23" s="60" t="s">
        <v>47</v>
      </c>
      <c r="J23" s="61" t="s">
        <v>71</v>
      </c>
      <c r="K23" s="62" t="s">
        <v>39</v>
      </c>
      <c r="L23" s="671" t="s">
        <v>199</v>
      </c>
      <c r="M23" s="672" t="s">
        <v>166</v>
      </c>
      <c r="N23" s="673" t="s">
        <v>186</v>
      </c>
      <c r="O23" s="672" t="s">
        <v>166</v>
      </c>
      <c r="P23" s="668">
        <v>100000</v>
      </c>
      <c r="Q23" s="669" t="s">
        <v>166</v>
      </c>
      <c r="R23" s="668">
        <v>100000</v>
      </c>
      <c r="S23" s="670" t="s">
        <v>167</v>
      </c>
    </row>
    <row r="24" spans="1:19" ht="57" customHeight="1">
      <c r="A24" s="674"/>
      <c r="B24" s="670"/>
      <c r="C24" s="674"/>
      <c r="D24" s="670"/>
      <c r="E24" s="670"/>
      <c r="F24" s="670"/>
      <c r="G24" s="670"/>
      <c r="H24" s="670"/>
      <c r="I24" s="60" t="s">
        <v>1065</v>
      </c>
      <c r="J24" s="61" t="s">
        <v>968</v>
      </c>
      <c r="K24" s="62" t="s">
        <v>724</v>
      </c>
      <c r="L24" s="671"/>
      <c r="M24" s="672"/>
      <c r="N24" s="673"/>
      <c r="O24" s="672"/>
      <c r="P24" s="668"/>
      <c r="Q24" s="669"/>
      <c r="R24" s="668"/>
      <c r="S24" s="670"/>
    </row>
    <row r="25" spans="1:19" ht="45" customHeight="1">
      <c r="A25" s="674"/>
      <c r="B25" s="670"/>
      <c r="C25" s="674"/>
      <c r="D25" s="670"/>
      <c r="E25" s="670"/>
      <c r="F25" s="670"/>
      <c r="G25" s="670"/>
      <c r="H25" s="670" t="s">
        <v>323</v>
      </c>
      <c r="I25" s="60" t="s">
        <v>324</v>
      </c>
      <c r="J25" s="61" t="s">
        <v>969</v>
      </c>
      <c r="K25" s="62" t="s">
        <v>39</v>
      </c>
      <c r="L25" s="671"/>
      <c r="M25" s="672"/>
      <c r="N25" s="673"/>
      <c r="O25" s="672"/>
      <c r="P25" s="668"/>
      <c r="Q25" s="669"/>
      <c r="R25" s="668"/>
      <c r="S25" s="670"/>
    </row>
    <row r="26" spans="1:19" ht="45" customHeight="1">
      <c r="A26" s="674"/>
      <c r="B26" s="670"/>
      <c r="C26" s="674"/>
      <c r="D26" s="670"/>
      <c r="E26" s="670"/>
      <c r="F26" s="670"/>
      <c r="G26" s="670"/>
      <c r="H26" s="670"/>
      <c r="I26" s="60" t="s">
        <v>970</v>
      </c>
      <c r="J26" s="61" t="s">
        <v>971</v>
      </c>
      <c r="K26" s="62" t="s">
        <v>724</v>
      </c>
      <c r="L26" s="671"/>
      <c r="M26" s="672"/>
      <c r="N26" s="673"/>
      <c r="O26" s="672"/>
      <c r="P26" s="668"/>
      <c r="Q26" s="669"/>
      <c r="R26" s="668"/>
      <c r="S26" s="670"/>
    </row>
    <row r="28" spans="1:19" ht="15.75">
      <c r="G28" s="5"/>
      <c r="O28" s="664"/>
      <c r="P28" s="667" t="s">
        <v>30</v>
      </c>
      <c r="Q28" s="667"/>
      <c r="R28" s="667"/>
    </row>
    <row r="29" spans="1:19">
      <c r="G29" s="6"/>
      <c r="O29" s="665"/>
      <c r="P29" s="667" t="s">
        <v>31</v>
      </c>
      <c r="Q29" s="667" t="s">
        <v>32</v>
      </c>
      <c r="R29" s="667"/>
    </row>
    <row r="30" spans="1:19" ht="11.25" customHeight="1">
      <c r="G30" s="6"/>
      <c r="O30" s="666"/>
      <c r="P30" s="667"/>
      <c r="Q30" s="68">
        <v>2024</v>
      </c>
      <c r="R30" s="68">
        <v>2025</v>
      </c>
    </row>
    <row r="31" spans="1:19">
      <c r="O31" s="68" t="s">
        <v>101</v>
      </c>
      <c r="P31" s="42">
        <v>10</v>
      </c>
      <c r="Q31" s="64">
        <f>Q6+Q7+Q9+Q11+Q13+Q15+Q17</f>
        <v>700000</v>
      </c>
      <c r="R31" s="69">
        <f>R15+R19+R21+R23</f>
        <v>300000</v>
      </c>
    </row>
  </sheetData>
  <mergeCells count="164">
    <mergeCell ref="L3:L4"/>
    <mergeCell ref="M3:N3"/>
    <mergeCell ref="O3:P3"/>
    <mergeCell ref="Q3:R3"/>
    <mergeCell ref="S3:S4"/>
    <mergeCell ref="L2:S2"/>
    <mergeCell ref="A3:A4"/>
    <mergeCell ref="B3:B4"/>
    <mergeCell ref="C3:C4"/>
    <mergeCell ref="D3:D4"/>
    <mergeCell ref="E3:E4"/>
    <mergeCell ref="F3:F4"/>
    <mergeCell ref="G3:G4"/>
    <mergeCell ref="H3:H4"/>
    <mergeCell ref="I3:K3"/>
    <mergeCell ref="P7:P8"/>
    <mergeCell ref="Q7:Q8"/>
    <mergeCell ref="R7:R8"/>
    <mergeCell ref="S7:S8"/>
    <mergeCell ref="A9:A10"/>
    <mergeCell ref="B9:B10"/>
    <mergeCell ref="C9:C10"/>
    <mergeCell ref="D9:D10"/>
    <mergeCell ref="E9:E10"/>
    <mergeCell ref="G7:G8"/>
    <mergeCell ref="H7:H8"/>
    <mergeCell ref="L7:L8"/>
    <mergeCell ref="M7:M8"/>
    <mergeCell ref="N7:N8"/>
    <mergeCell ref="O7:O8"/>
    <mergeCell ref="A7:A8"/>
    <mergeCell ref="B7:B8"/>
    <mergeCell ref="C7:C8"/>
    <mergeCell ref="D7:D8"/>
    <mergeCell ref="E7:E8"/>
    <mergeCell ref="F7:F8"/>
    <mergeCell ref="O9:O10"/>
    <mergeCell ref="P9:P10"/>
    <mergeCell ref="Q9:Q10"/>
    <mergeCell ref="R9:R10"/>
    <mergeCell ref="S9:S10"/>
    <mergeCell ref="F9:F10"/>
    <mergeCell ref="G9:G10"/>
    <mergeCell ref="H9:H10"/>
    <mergeCell ref="L9:L10"/>
    <mergeCell ref="M9:M10"/>
    <mergeCell ref="N9:N10"/>
    <mergeCell ref="P11:P12"/>
    <mergeCell ref="Q11:Q12"/>
    <mergeCell ref="R11:R12"/>
    <mergeCell ref="S11:S12"/>
    <mergeCell ref="N11:N12"/>
    <mergeCell ref="O11:O12"/>
    <mergeCell ref="A13:A14"/>
    <mergeCell ref="B13:B14"/>
    <mergeCell ref="C13:C14"/>
    <mergeCell ref="D13:D14"/>
    <mergeCell ref="E13:E14"/>
    <mergeCell ref="G11:G12"/>
    <mergeCell ref="H11:H12"/>
    <mergeCell ref="L11:L12"/>
    <mergeCell ref="M11:M12"/>
    <mergeCell ref="A11:A12"/>
    <mergeCell ref="B11:B12"/>
    <mergeCell ref="C11:C12"/>
    <mergeCell ref="D11:D12"/>
    <mergeCell ref="E11:E12"/>
    <mergeCell ref="F11:F12"/>
    <mergeCell ref="O13:O14"/>
    <mergeCell ref="P13:P14"/>
    <mergeCell ref="Q13:Q14"/>
    <mergeCell ref="R13:R14"/>
    <mergeCell ref="S13:S14"/>
    <mergeCell ref="F13:F14"/>
    <mergeCell ref="G13:G14"/>
    <mergeCell ref="H13:H14"/>
    <mergeCell ref="L13:L14"/>
    <mergeCell ref="M13:M14"/>
    <mergeCell ref="N13:N14"/>
    <mergeCell ref="P15:P16"/>
    <mergeCell ref="Q15:Q16"/>
    <mergeCell ref="R15:R16"/>
    <mergeCell ref="S15:S16"/>
    <mergeCell ref="A17:A18"/>
    <mergeCell ref="B17:B18"/>
    <mergeCell ref="C17:C18"/>
    <mergeCell ref="D17:D18"/>
    <mergeCell ref="E17:E18"/>
    <mergeCell ref="G15:G16"/>
    <mergeCell ref="H15:H16"/>
    <mergeCell ref="L15:L16"/>
    <mergeCell ref="M15:M16"/>
    <mergeCell ref="N15:N16"/>
    <mergeCell ref="O15:O16"/>
    <mergeCell ref="A15:A16"/>
    <mergeCell ref="B15:B16"/>
    <mergeCell ref="C15:C16"/>
    <mergeCell ref="D15:D16"/>
    <mergeCell ref="E15:E16"/>
    <mergeCell ref="F15:F16"/>
    <mergeCell ref="O17:O18"/>
    <mergeCell ref="P17:P18"/>
    <mergeCell ref="Q17:Q18"/>
    <mergeCell ref="R17:R18"/>
    <mergeCell ref="S17:S18"/>
    <mergeCell ref="F17:F18"/>
    <mergeCell ref="G17:G18"/>
    <mergeCell ref="H17:H18"/>
    <mergeCell ref="L17:L18"/>
    <mergeCell ref="M17:M18"/>
    <mergeCell ref="N17:N18"/>
    <mergeCell ref="P19:P20"/>
    <mergeCell ref="Q19:Q20"/>
    <mergeCell ref="R19:R20"/>
    <mergeCell ref="S19:S20"/>
    <mergeCell ref="N19:N20"/>
    <mergeCell ref="O19:O20"/>
    <mergeCell ref="A21:A22"/>
    <mergeCell ref="B21:B22"/>
    <mergeCell ref="C21:C22"/>
    <mergeCell ref="D21:D22"/>
    <mergeCell ref="E21:E22"/>
    <mergeCell ref="G19:G20"/>
    <mergeCell ref="H19:H20"/>
    <mergeCell ref="L19:L20"/>
    <mergeCell ref="M19:M20"/>
    <mergeCell ref="A19:A20"/>
    <mergeCell ref="B19:B20"/>
    <mergeCell ref="C19:C20"/>
    <mergeCell ref="D19:D20"/>
    <mergeCell ref="E19:E20"/>
    <mergeCell ref="F19:F20"/>
    <mergeCell ref="O21:O22"/>
    <mergeCell ref="P21:P22"/>
    <mergeCell ref="Q21:Q22"/>
    <mergeCell ref="R21:R22"/>
    <mergeCell ref="S21:S22"/>
    <mergeCell ref="F21:F22"/>
    <mergeCell ref="G21:G22"/>
    <mergeCell ref="H21:H22"/>
    <mergeCell ref="L21:L22"/>
    <mergeCell ref="M21:M22"/>
    <mergeCell ref="N21:N22"/>
    <mergeCell ref="G23:G26"/>
    <mergeCell ref="H23:H24"/>
    <mergeCell ref="L23:L26"/>
    <mergeCell ref="M23:M26"/>
    <mergeCell ref="N23:N26"/>
    <mergeCell ref="O23:O26"/>
    <mergeCell ref="A23:A26"/>
    <mergeCell ref="B23:B26"/>
    <mergeCell ref="C23:C26"/>
    <mergeCell ref="D23:D26"/>
    <mergeCell ref="E23:E26"/>
    <mergeCell ref="F23:F26"/>
    <mergeCell ref="O28:O30"/>
    <mergeCell ref="P28:R28"/>
    <mergeCell ref="P29:P30"/>
    <mergeCell ref="Q29:R29"/>
    <mergeCell ref="P23:P26"/>
    <mergeCell ref="Q23:Q26"/>
    <mergeCell ref="R23:R26"/>
    <mergeCell ref="S23:S26"/>
    <mergeCell ref="H25:H26"/>
  </mergeCells>
  <pageMargins left="0.7" right="0.7" top="0.75" bottom="0.75" header="0.3" footer="0.3"/>
  <pageSetup paperSize="8"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D9B31-5E31-4644-99B2-8FA8C7A1535B}">
  <sheetPr>
    <pageSetUpPr fitToPage="1"/>
  </sheetPr>
  <dimension ref="A2:S24"/>
  <sheetViews>
    <sheetView topLeftCell="H18" zoomScaleNormal="100" workbookViewId="0">
      <selection activeCell="R17" sqref="Q7:R19"/>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9" width="20.42578125" style="21" customWidth="1"/>
    <col min="10"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2" spans="1:19" ht="18.75">
      <c r="A2" s="731" t="s">
        <v>1294</v>
      </c>
      <c r="B2" s="552"/>
      <c r="C2" s="552"/>
      <c r="D2" s="552"/>
      <c r="E2" s="552"/>
      <c r="F2" s="552"/>
      <c r="G2" s="552"/>
      <c r="H2" s="552"/>
      <c r="I2" s="552"/>
      <c r="J2" s="552"/>
      <c r="K2" s="552"/>
      <c r="L2" s="552"/>
      <c r="M2" s="552"/>
      <c r="N2" s="552"/>
      <c r="O2" s="552"/>
      <c r="P2" s="552"/>
      <c r="Q2" s="552"/>
      <c r="R2" s="552"/>
      <c r="S2" s="552"/>
    </row>
    <row r="3" spans="1:19">
      <c r="A3" s="71"/>
      <c r="E3" s="22"/>
      <c r="F3" s="22"/>
      <c r="L3" s="589"/>
      <c r="M3" s="589"/>
      <c r="N3" s="589"/>
      <c r="O3" s="589"/>
      <c r="P3" s="589"/>
      <c r="Q3" s="589"/>
      <c r="R3" s="589"/>
      <c r="S3" s="589"/>
    </row>
    <row r="4" spans="1:19" ht="45.75" customHeight="1">
      <c r="A4" s="730" t="s">
        <v>0</v>
      </c>
      <c r="B4" s="732" t="s">
        <v>1</v>
      </c>
      <c r="C4" s="732" t="s">
        <v>2</v>
      </c>
      <c r="D4" s="732" t="s">
        <v>3</v>
      </c>
      <c r="E4" s="730" t="s">
        <v>4</v>
      </c>
      <c r="F4" s="730" t="s">
        <v>33</v>
      </c>
      <c r="G4" s="730" t="s">
        <v>34</v>
      </c>
      <c r="H4" s="732" t="s">
        <v>5</v>
      </c>
      <c r="I4" s="732" t="s">
        <v>6</v>
      </c>
      <c r="J4" s="732"/>
      <c r="K4" s="732"/>
      <c r="L4" s="730" t="s">
        <v>7</v>
      </c>
      <c r="M4" s="732" t="s">
        <v>8</v>
      </c>
      <c r="N4" s="733"/>
      <c r="O4" s="734" t="s">
        <v>9</v>
      </c>
      <c r="P4" s="734"/>
      <c r="Q4" s="734" t="s">
        <v>10</v>
      </c>
      <c r="R4" s="734"/>
      <c r="S4" s="730" t="s">
        <v>11</v>
      </c>
    </row>
    <row r="5" spans="1:19">
      <c r="A5" s="730"/>
      <c r="B5" s="732"/>
      <c r="C5" s="732"/>
      <c r="D5" s="732"/>
      <c r="E5" s="730"/>
      <c r="F5" s="730"/>
      <c r="G5" s="730"/>
      <c r="H5" s="732"/>
      <c r="I5" s="73" t="s">
        <v>37</v>
      </c>
      <c r="J5" s="73" t="s">
        <v>35</v>
      </c>
      <c r="K5" s="73" t="s">
        <v>70</v>
      </c>
      <c r="L5" s="730"/>
      <c r="M5" s="73">
        <v>2024</v>
      </c>
      <c r="N5" s="73">
        <v>2025</v>
      </c>
      <c r="O5" s="75">
        <v>2024</v>
      </c>
      <c r="P5" s="75">
        <v>2025</v>
      </c>
      <c r="Q5" s="75">
        <v>2024</v>
      </c>
      <c r="R5" s="75">
        <v>2025</v>
      </c>
      <c r="S5" s="730"/>
    </row>
    <row r="6" spans="1:19">
      <c r="A6" s="72" t="s">
        <v>12</v>
      </c>
      <c r="B6" s="73" t="s">
        <v>13</v>
      </c>
      <c r="C6" s="73" t="s">
        <v>14</v>
      </c>
      <c r="D6" s="73" t="s">
        <v>15</v>
      </c>
      <c r="E6" s="72" t="s">
        <v>16</v>
      </c>
      <c r="F6" s="72" t="s">
        <v>17</v>
      </c>
      <c r="G6" s="72" t="s">
        <v>18</v>
      </c>
      <c r="H6" s="72" t="s">
        <v>19</v>
      </c>
      <c r="I6" s="73" t="s">
        <v>20</v>
      </c>
      <c r="J6" s="73" t="s">
        <v>21</v>
      </c>
      <c r="K6" s="73" t="s">
        <v>22</v>
      </c>
      <c r="L6" s="72" t="s">
        <v>23</v>
      </c>
      <c r="M6" s="73" t="s">
        <v>24</v>
      </c>
      <c r="N6" s="73" t="s">
        <v>25</v>
      </c>
      <c r="O6" s="74" t="s">
        <v>26</v>
      </c>
      <c r="P6" s="74" t="s">
        <v>27</v>
      </c>
      <c r="Q6" s="74" t="s">
        <v>36</v>
      </c>
      <c r="R6" s="74" t="s">
        <v>28</v>
      </c>
      <c r="S6" s="72" t="s">
        <v>29</v>
      </c>
    </row>
    <row r="7" spans="1:19" ht="65.45" customHeight="1">
      <c r="A7" s="727" t="s">
        <v>200</v>
      </c>
      <c r="B7" s="718">
        <v>3</v>
      </c>
      <c r="C7" s="718">
        <v>1</v>
      </c>
      <c r="D7" s="718">
        <v>3</v>
      </c>
      <c r="E7" s="718" t="s">
        <v>201</v>
      </c>
      <c r="F7" s="718" t="s">
        <v>202</v>
      </c>
      <c r="G7" s="718" t="s">
        <v>1072</v>
      </c>
      <c r="H7" s="718" t="s">
        <v>203</v>
      </c>
      <c r="I7" s="76" t="s">
        <v>204</v>
      </c>
      <c r="J7" s="76">
        <v>2</v>
      </c>
      <c r="K7" s="76" t="s">
        <v>57</v>
      </c>
      <c r="L7" s="718" t="s">
        <v>205</v>
      </c>
      <c r="M7" s="718" t="s">
        <v>206</v>
      </c>
      <c r="N7" s="718" t="s">
        <v>63</v>
      </c>
      <c r="O7" s="724">
        <v>70000</v>
      </c>
      <c r="P7" s="724">
        <v>50000</v>
      </c>
      <c r="Q7" s="724">
        <v>70000</v>
      </c>
      <c r="R7" s="724">
        <v>50000</v>
      </c>
      <c r="S7" s="718" t="s">
        <v>207</v>
      </c>
    </row>
    <row r="8" spans="1:19" ht="52.15" customHeight="1">
      <c r="A8" s="728"/>
      <c r="B8" s="719"/>
      <c r="C8" s="719"/>
      <c r="D8" s="719"/>
      <c r="E8" s="719"/>
      <c r="F8" s="719"/>
      <c r="G8" s="719"/>
      <c r="H8" s="719"/>
      <c r="I8" s="76" t="s">
        <v>208</v>
      </c>
      <c r="J8" s="76">
        <v>70</v>
      </c>
      <c r="K8" s="76" t="s">
        <v>45</v>
      </c>
      <c r="L8" s="719"/>
      <c r="M8" s="719"/>
      <c r="N8" s="719"/>
      <c r="O8" s="725"/>
      <c r="P8" s="725"/>
      <c r="Q8" s="725"/>
      <c r="R8" s="725"/>
      <c r="S8" s="719"/>
    </row>
    <row r="9" spans="1:19" ht="73.150000000000006" customHeight="1">
      <c r="A9" s="729"/>
      <c r="B9" s="720"/>
      <c r="C9" s="720"/>
      <c r="D9" s="720"/>
      <c r="E9" s="720"/>
      <c r="F9" s="720"/>
      <c r="G9" s="720"/>
      <c r="H9" s="720"/>
      <c r="I9" s="76" t="s">
        <v>209</v>
      </c>
      <c r="J9" s="76">
        <v>2</v>
      </c>
      <c r="K9" s="76" t="s">
        <v>57</v>
      </c>
      <c r="L9" s="720"/>
      <c r="M9" s="720"/>
      <c r="N9" s="720"/>
      <c r="O9" s="726"/>
      <c r="P9" s="726"/>
      <c r="Q9" s="726"/>
      <c r="R9" s="726"/>
      <c r="S9" s="720"/>
    </row>
    <row r="10" spans="1:19" ht="114.75">
      <c r="A10" s="77" t="s">
        <v>210</v>
      </c>
      <c r="B10" s="76">
        <v>1.6</v>
      </c>
      <c r="C10" s="76">
        <v>1</v>
      </c>
      <c r="D10" s="76">
        <v>3</v>
      </c>
      <c r="E10" s="76" t="s">
        <v>211</v>
      </c>
      <c r="F10" s="76" t="s">
        <v>212</v>
      </c>
      <c r="G10" s="76" t="s">
        <v>242</v>
      </c>
      <c r="H10" s="76" t="s">
        <v>213</v>
      </c>
      <c r="I10" s="76" t="s">
        <v>214</v>
      </c>
      <c r="J10" s="76">
        <v>1</v>
      </c>
      <c r="K10" s="76" t="s">
        <v>57</v>
      </c>
      <c r="L10" s="76" t="s">
        <v>215</v>
      </c>
      <c r="M10" s="76" t="s">
        <v>206</v>
      </c>
      <c r="N10" s="76" t="s">
        <v>216</v>
      </c>
      <c r="O10" s="78">
        <v>90000</v>
      </c>
      <c r="P10" s="78" t="s">
        <v>216</v>
      </c>
      <c r="Q10" s="78">
        <v>90000</v>
      </c>
      <c r="R10" s="78" t="s">
        <v>216</v>
      </c>
      <c r="S10" s="76" t="s">
        <v>207</v>
      </c>
    </row>
    <row r="11" spans="1:19" ht="55.9" customHeight="1">
      <c r="A11" s="727" t="s">
        <v>217</v>
      </c>
      <c r="B11" s="718" t="s">
        <v>66</v>
      </c>
      <c r="C11" s="718">
        <v>5</v>
      </c>
      <c r="D11" s="718">
        <v>4</v>
      </c>
      <c r="E11" s="718" t="s">
        <v>218</v>
      </c>
      <c r="F11" s="718" t="s">
        <v>219</v>
      </c>
      <c r="G11" s="718" t="s">
        <v>243</v>
      </c>
      <c r="H11" s="718" t="s">
        <v>220</v>
      </c>
      <c r="I11" s="76" t="s">
        <v>47</v>
      </c>
      <c r="J11" s="76">
        <v>1</v>
      </c>
      <c r="K11" s="76" t="s">
        <v>57</v>
      </c>
      <c r="L11" s="718" t="s">
        <v>221</v>
      </c>
      <c r="M11" s="718" t="s">
        <v>206</v>
      </c>
      <c r="N11" s="718" t="s">
        <v>216</v>
      </c>
      <c r="O11" s="724">
        <v>50000</v>
      </c>
      <c r="P11" s="724" t="s">
        <v>216</v>
      </c>
      <c r="Q11" s="724">
        <v>50000</v>
      </c>
      <c r="R11" s="724" t="s">
        <v>216</v>
      </c>
      <c r="S11" s="718" t="s">
        <v>207</v>
      </c>
    </row>
    <row r="12" spans="1:19" ht="55.9" customHeight="1">
      <c r="A12" s="728"/>
      <c r="B12" s="719"/>
      <c r="C12" s="719"/>
      <c r="D12" s="719"/>
      <c r="E12" s="719"/>
      <c r="F12" s="719"/>
      <c r="G12" s="719"/>
      <c r="H12" s="719"/>
      <c r="I12" s="76" t="s">
        <v>48</v>
      </c>
      <c r="J12" s="76">
        <v>40</v>
      </c>
      <c r="K12" s="76" t="s">
        <v>45</v>
      </c>
      <c r="L12" s="719"/>
      <c r="M12" s="719"/>
      <c r="N12" s="719"/>
      <c r="O12" s="725"/>
      <c r="P12" s="725"/>
      <c r="Q12" s="725"/>
      <c r="R12" s="725"/>
      <c r="S12" s="719"/>
    </row>
    <row r="13" spans="1:19" ht="72" customHeight="1">
      <c r="A13" s="729"/>
      <c r="B13" s="720"/>
      <c r="C13" s="720"/>
      <c r="D13" s="720"/>
      <c r="E13" s="720"/>
      <c r="F13" s="720"/>
      <c r="G13" s="720"/>
      <c r="H13" s="720"/>
      <c r="I13" s="76" t="s">
        <v>222</v>
      </c>
      <c r="J13" s="76">
        <v>1</v>
      </c>
      <c r="K13" s="76" t="s">
        <v>57</v>
      </c>
      <c r="L13" s="720"/>
      <c r="M13" s="720"/>
      <c r="N13" s="720"/>
      <c r="O13" s="726"/>
      <c r="P13" s="726"/>
      <c r="Q13" s="726"/>
      <c r="R13" s="726"/>
      <c r="S13" s="720"/>
    </row>
    <row r="14" spans="1:19" ht="47.45" customHeight="1">
      <c r="A14" s="721" t="s">
        <v>223</v>
      </c>
      <c r="B14" s="718">
        <v>6</v>
      </c>
      <c r="C14" s="718">
        <v>1</v>
      </c>
      <c r="D14" s="718">
        <v>6</v>
      </c>
      <c r="E14" s="718" t="s">
        <v>224</v>
      </c>
      <c r="F14" s="718" t="s">
        <v>225</v>
      </c>
      <c r="G14" s="718" t="s">
        <v>226</v>
      </c>
      <c r="H14" s="718" t="s">
        <v>227</v>
      </c>
      <c r="I14" s="76" t="s">
        <v>228</v>
      </c>
      <c r="J14" s="76">
        <v>1</v>
      </c>
      <c r="K14" s="76" t="s">
        <v>57</v>
      </c>
      <c r="L14" s="718" t="s">
        <v>229</v>
      </c>
      <c r="M14" s="718" t="s">
        <v>63</v>
      </c>
      <c r="N14" s="718" t="s">
        <v>216</v>
      </c>
      <c r="O14" s="724">
        <v>40000</v>
      </c>
      <c r="P14" s="724" t="s">
        <v>216</v>
      </c>
      <c r="Q14" s="724">
        <v>40000</v>
      </c>
      <c r="R14" s="724" t="s">
        <v>216</v>
      </c>
      <c r="S14" s="718" t="s">
        <v>207</v>
      </c>
    </row>
    <row r="15" spans="1:19" ht="34.5" customHeight="1">
      <c r="A15" s="722"/>
      <c r="B15" s="719"/>
      <c r="C15" s="719"/>
      <c r="D15" s="719"/>
      <c r="E15" s="719"/>
      <c r="F15" s="719"/>
      <c r="G15" s="719"/>
      <c r="H15" s="719"/>
      <c r="I15" s="76" t="s">
        <v>230</v>
      </c>
      <c r="J15" s="76">
        <v>50</v>
      </c>
      <c r="K15" s="76" t="s">
        <v>231</v>
      </c>
      <c r="L15" s="719"/>
      <c r="M15" s="719"/>
      <c r="N15" s="719"/>
      <c r="O15" s="725"/>
      <c r="P15" s="725"/>
      <c r="Q15" s="725"/>
      <c r="R15" s="725"/>
      <c r="S15" s="719"/>
    </row>
    <row r="16" spans="1:19" ht="44.25" customHeight="1">
      <c r="A16" s="723"/>
      <c r="B16" s="720"/>
      <c r="C16" s="720"/>
      <c r="D16" s="720"/>
      <c r="E16" s="720"/>
      <c r="F16" s="720"/>
      <c r="G16" s="720"/>
      <c r="H16" s="720"/>
      <c r="I16" s="76" t="s">
        <v>232</v>
      </c>
      <c r="J16" s="76">
        <v>50</v>
      </c>
      <c r="K16" s="76" t="s">
        <v>57</v>
      </c>
      <c r="L16" s="720"/>
      <c r="M16" s="720"/>
      <c r="N16" s="720"/>
      <c r="O16" s="726"/>
      <c r="P16" s="726"/>
      <c r="Q16" s="726"/>
      <c r="R16" s="726"/>
      <c r="S16" s="720"/>
    </row>
    <row r="17" spans="1:19" s="80" customFormat="1" ht="78" customHeight="1">
      <c r="A17" s="716" t="s">
        <v>233</v>
      </c>
      <c r="B17" s="716">
        <v>3.6</v>
      </c>
      <c r="C17" s="716">
        <v>1</v>
      </c>
      <c r="D17" s="716">
        <v>13</v>
      </c>
      <c r="E17" s="716" t="s">
        <v>234</v>
      </c>
      <c r="F17" s="716" t="s">
        <v>235</v>
      </c>
      <c r="G17" s="716" t="s">
        <v>236</v>
      </c>
      <c r="H17" s="716" t="s">
        <v>237</v>
      </c>
      <c r="I17" s="79" t="s">
        <v>238</v>
      </c>
      <c r="J17" s="79">
        <v>1</v>
      </c>
      <c r="K17" s="79" t="s">
        <v>57</v>
      </c>
      <c r="L17" s="716" t="s">
        <v>239</v>
      </c>
      <c r="M17" s="716" t="s">
        <v>56</v>
      </c>
      <c r="N17" s="717" t="s">
        <v>216</v>
      </c>
      <c r="O17" s="715">
        <v>200000</v>
      </c>
      <c r="P17" s="714" t="s">
        <v>216</v>
      </c>
      <c r="Q17" s="715">
        <v>200000</v>
      </c>
      <c r="R17" s="714" t="s">
        <v>216</v>
      </c>
      <c r="S17" s="716" t="s">
        <v>207</v>
      </c>
    </row>
    <row r="18" spans="1:19" s="80" customFormat="1" ht="50.45" customHeight="1">
      <c r="A18" s="716"/>
      <c r="B18" s="716"/>
      <c r="C18" s="716"/>
      <c r="D18" s="716"/>
      <c r="E18" s="716"/>
      <c r="F18" s="716"/>
      <c r="G18" s="716"/>
      <c r="H18" s="716"/>
      <c r="I18" s="79" t="s">
        <v>44</v>
      </c>
      <c r="J18" s="79">
        <v>1</v>
      </c>
      <c r="K18" s="79" t="s">
        <v>57</v>
      </c>
      <c r="L18" s="716"/>
      <c r="M18" s="716"/>
      <c r="N18" s="717"/>
      <c r="O18" s="715"/>
      <c r="P18" s="714"/>
      <c r="Q18" s="715"/>
      <c r="R18" s="714"/>
      <c r="S18" s="716"/>
    </row>
    <row r="19" spans="1:19" s="80" customFormat="1" ht="51" customHeight="1">
      <c r="A19" s="716"/>
      <c r="B19" s="716"/>
      <c r="C19" s="716"/>
      <c r="D19" s="716"/>
      <c r="E19" s="716"/>
      <c r="F19" s="716"/>
      <c r="G19" s="716"/>
      <c r="H19" s="716"/>
      <c r="I19" s="79" t="s">
        <v>240</v>
      </c>
      <c r="J19" s="79">
        <v>25</v>
      </c>
      <c r="K19" s="79" t="s">
        <v>241</v>
      </c>
      <c r="L19" s="716"/>
      <c r="M19" s="716"/>
      <c r="N19" s="717"/>
      <c r="O19" s="715"/>
      <c r="P19" s="714"/>
      <c r="Q19" s="715"/>
      <c r="R19" s="714"/>
      <c r="S19" s="716"/>
    </row>
    <row r="20" spans="1:19">
      <c r="K20" s="81"/>
    </row>
    <row r="21" spans="1:19">
      <c r="P21" s="664"/>
      <c r="Q21" s="667" t="s">
        <v>30</v>
      </c>
      <c r="R21" s="667"/>
      <c r="S21" s="667"/>
    </row>
    <row r="22" spans="1:19">
      <c r="P22" s="665"/>
      <c r="Q22" s="667" t="s">
        <v>31</v>
      </c>
      <c r="R22" s="667" t="s">
        <v>32</v>
      </c>
      <c r="S22" s="667"/>
    </row>
    <row r="23" spans="1:19" ht="33.75" customHeight="1">
      <c r="P23" s="666"/>
      <c r="Q23" s="667"/>
      <c r="R23" s="68">
        <v>2024</v>
      </c>
      <c r="S23" s="68">
        <v>2025</v>
      </c>
    </row>
    <row r="24" spans="1:19" ht="22.5" customHeight="1">
      <c r="P24" s="68" t="s">
        <v>101</v>
      </c>
      <c r="Q24" s="17">
        <v>5</v>
      </c>
      <c r="R24" s="64">
        <f>Q7+Q10+Q11+Q14+Q17</f>
        <v>450000</v>
      </c>
      <c r="S24" s="146">
        <f>R7</f>
        <v>50000</v>
      </c>
    </row>
  </sheetData>
  <mergeCells count="84">
    <mergeCell ref="S4:S5"/>
    <mergeCell ref="A2:S2"/>
    <mergeCell ref="L3:S3"/>
    <mergeCell ref="A4:A5"/>
    <mergeCell ref="B4:B5"/>
    <mergeCell ref="C4:C5"/>
    <mergeCell ref="D4:D5"/>
    <mergeCell ref="E4:E5"/>
    <mergeCell ref="F4:F5"/>
    <mergeCell ref="G4:G5"/>
    <mergeCell ref="H4:H5"/>
    <mergeCell ref="I4:K4"/>
    <mergeCell ref="L4:L5"/>
    <mergeCell ref="M4:N4"/>
    <mergeCell ref="O4:P4"/>
    <mergeCell ref="Q4:R4"/>
    <mergeCell ref="A7:A9"/>
    <mergeCell ref="B7:B9"/>
    <mergeCell ref="C7:C9"/>
    <mergeCell ref="D7:D9"/>
    <mergeCell ref="E7:E9"/>
    <mergeCell ref="F11:F13"/>
    <mergeCell ref="P7:P9"/>
    <mergeCell ref="Q7:Q9"/>
    <mergeCell ref="R7:R9"/>
    <mergeCell ref="S7:S9"/>
    <mergeCell ref="G7:G9"/>
    <mergeCell ref="H7:H9"/>
    <mergeCell ref="L7:L9"/>
    <mergeCell ref="M7:M9"/>
    <mergeCell ref="N7:N9"/>
    <mergeCell ref="O7:O9"/>
    <mergeCell ref="F7:F9"/>
    <mergeCell ref="S11:S13"/>
    <mergeCell ref="G11:G13"/>
    <mergeCell ref="H11:H13"/>
    <mergeCell ref="L11:L13"/>
    <mergeCell ref="A11:A13"/>
    <mergeCell ref="B11:B13"/>
    <mergeCell ref="C11:C13"/>
    <mergeCell ref="D11:D13"/>
    <mergeCell ref="E11:E13"/>
    <mergeCell ref="M11:M13"/>
    <mergeCell ref="N11:N13"/>
    <mergeCell ref="O11:O13"/>
    <mergeCell ref="Q14:Q16"/>
    <mergeCell ref="R14:R16"/>
    <mergeCell ref="P11:P13"/>
    <mergeCell ref="Q11:Q13"/>
    <mergeCell ref="R11:R13"/>
    <mergeCell ref="C14:C16"/>
    <mergeCell ref="D14:D16"/>
    <mergeCell ref="E14:E16"/>
    <mergeCell ref="O14:O16"/>
    <mergeCell ref="P14:P16"/>
    <mergeCell ref="O17:O19"/>
    <mergeCell ref="A17:A19"/>
    <mergeCell ref="S14:S16"/>
    <mergeCell ref="B17:B19"/>
    <mergeCell ref="C17:C19"/>
    <mergeCell ref="D17:D19"/>
    <mergeCell ref="E17:E19"/>
    <mergeCell ref="F17:F19"/>
    <mergeCell ref="F14:F16"/>
    <mergeCell ref="G14:G16"/>
    <mergeCell ref="H14:H16"/>
    <mergeCell ref="L14:L16"/>
    <mergeCell ref="M14:M16"/>
    <mergeCell ref="N14:N16"/>
    <mergeCell ref="A14:A16"/>
    <mergeCell ref="B14:B16"/>
    <mergeCell ref="G17:G19"/>
    <mergeCell ref="H17:H19"/>
    <mergeCell ref="L17:L19"/>
    <mergeCell ref="M17:M19"/>
    <mergeCell ref="N17:N19"/>
    <mergeCell ref="P21:P23"/>
    <mergeCell ref="Q21:S21"/>
    <mergeCell ref="Q22:Q23"/>
    <mergeCell ref="R22:S22"/>
    <mergeCell ref="P17:P19"/>
    <mergeCell ref="Q17:Q19"/>
    <mergeCell ref="R17:R19"/>
    <mergeCell ref="S17:S19"/>
  </mergeCells>
  <pageMargins left="0.7" right="0.7" top="0.75" bottom="0.75" header="0.3" footer="0.3"/>
  <pageSetup paperSize="8"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05015-BCF1-43EA-A7CC-14D8C06049BA}">
  <sheetPr>
    <pageSetUpPr fitToPage="1"/>
  </sheetPr>
  <dimension ref="A1:S14"/>
  <sheetViews>
    <sheetView topLeftCell="F1" zoomScale="70" zoomScaleNormal="70" workbookViewId="0">
      <selection activeCell="Q6" sqref="Q6:Q9"/>
    </sheetView>
  </sheetViews>
  <sheetFormatPr defaultColWidth="9.140625" defaultRowHeight="15"/>
  <cols>
    <col min="1" max="1" width="5.28515625" style="1" customWidth="1"/>
    <col min="5" max="5" width="18.28515625" customWidth="1"/>
    <col min="6" max="6" width="74.7109375" customWidth="1"/>
    <col min="7" max="7" width="76.7109375" customWidth="1"/>
    <col min="8" max="8" width="14.42578125" customWidth="1"/>
    <col min="9" max="10" width="19" customWidth="1"/>
    <col min="11" max="11" width="16.85546875" customWidth="1"/>
    <col min="12" max="12" width="25.140625" customWidth="1"/>
    <col min="13" max="13" width="16.7109375" customWidth="1"/>
    <col min="14" max="14" width="15.7109375" customWidth="1"/>
    <col min="15" max="15" width="16.28515625" customWidth="1"/>
    <col min="16" max="17" width="15.85546875" customWidth="1"/>
    <col min="18" max="18" width="16.85546875" customWidth="1"/>
    <col min="19" max="19" width="18.28515625" customWidth="1"/>
  </cols>
  <sheetData>
    <row r="1" spans="1:19" ht="18.75">
      <c r="A1" s="101" t="s">
        <v>1295</v>
      </c>
      <c r="E1" s="51"/>
      <c r="F1" s="51"/>
      <c r="L1" s="1"/>
      <c r="O1" s="2"/>
      <c r="P1" s="3"/>
      <c r="Q1" s="2"/>
      <c r="R1" s="2"/>
    </row>
    <row r="2" spans="1:19">
      <c r="A2" s="52"/>
      <c r="E2" s="51"/>
      <c r="F2" s="51"/>
      <c r="L2" s="708"/>
      <c r="M2" s="708"/>
      <c r="N2" s="708"/>
      <c r="O2" s="708"/>
      <c r="P2" s="708"/>
      <c r="Q2" s="708"/>
      <c r="R2" s="708"/>
      <c r="S2" s="708"/>
    </row>
    <row r="3" spans="1:19" ht="45.75" customHeight="1">
      <c r="A3" s="594" t="s">
        <v>0</v>
      </c>
      <c r="B3" s="600" t="s">
        <v>1</v>
      </c>
      <c r="C3" s="600" t="s">
        <v>2</v>
      </c>
      <c r="D3" s="600" t="s">
        <v>3</v>
      </c>
      <c r="E3" s="598" t="s">
        <v>4</v>
      </c>
      <c r="F3" s="598" t="s">
        <v>33</v>
      </c>
      <c r="G3" s="594" t="s">
        <v>34</v>
      </c>
      <c r="H3" s="600" t="s">
        <v>5</v>
      </c>
      <c r="I3" s="602" t="s">
        <v>6</v>
      </c>
      <c r="J3" s="602"/>
      <c r="K3" s="602"/>
      <c r="L3" s="594" t="s">
        <v>7</v>
      </c>
      <c r="M3" s="603" t="s">
        <v>8</v>
      </c>
      <c r="N3" s="604"/>
      <c r="O3" s="605" t="s">
        <v>9</v>
      </c>
      <c r="P3" s="605"/>
      <c r="Q3" s="605" t="s">
        <v>10</v>
      </c>
      <c r="R3" s="605"/>
      <c r="S3" s="594" t="s">
        <v>11</v>
      </c>
    </row>
    <row r="4" spans="1:19">
      <c r="A4" s="595"/>
      <c r="B4" s="601"/>
      <c r="C4" s="601"/>
      <c r="D4" s="601"/>
      <c r="E4" s="599"/>
      <c r="F4" s="599"/>
      <c r="G4" s="595"/>
      <c r="H4" s="601"/>
      <c r="I4" s="10" t="s">
        <v>37</v>
      </c>
      <c r="J4" s="10" t="s">
        <v>35</v>
      </c>
      <c r="K4" s="10" t="s">
        <v>70</v>
      </c>
      <c r="L4" s="595"/>
      <c r="M4" s="12">
        <v>2024</v>
      </c>
      <c r="N4" s="12">
        <v>2025</v>
      </c>
      <c r="O4" s="12">
        <v>2024</v>
      </c>
      <c r="P4" s="12">
        <v>2025</v>
      </c>
      <c r="Q4" s="12">
        <v>2024</v>
      </c>
      <c r="R4" s="12">
        <v>2025</v>
      </c>
      <c r="S4" s="595"/>
    </row>
    <row r="5" spans="1:19">
      <c r="A5" s="9" t="s">
        <v>12</v>
      </c>
      <c r="B5" s="10" t="s">
        <v>13</v>
      </c>
      <c r="C5" s="10" t="s">
        <v>14</v>
      </c>
      <c r="D5" s="10" t="s">
        <v>15</v>
      </c>
      <c r="E5" s="11" t="s">
        <v>16</v>
      </c>
      <c r="F5" s="11" t="s">
        <v>17</v>
      </c>
      <c r="G5" s="9" t="s">
        <v>18</v>
      </c>
      <c r="H5" s="9" t="s">
        <v>19</v>
      </c>
      <c r="I5" s="10" t="s">
        <v>20</v>
      </c>
      <c r="J5" s="10" t="s">
        <v>21</v>
      </c>
      <c r="K5" s="10" t="s">
        <v>22</v>
      </c>
      <c r="L5" s="9" t="s">
        <v>23</v>
      </c>
      <c r="M5" s="12" t="s">
        <v>24</v>
      </c>
      <c r="N5" s="12" t="s">
        <v>25</v>
      </c>
      <c r="O5" s="8" t="s">
        <v>26</v>
      </c>
      <c r="P5" s="8" t="s">
        <v>27</v>
      </c>
      <c r="Q5" s="8" t="s">
        <v>36</v>
      </c>
      <c r="R5" s="8" t="s">
        <v>28</v>
      </c>
      <c r="S5" s="9" t="s">
        <v>29</v>
      </c>
    </row>
    <row r="6" spans="1:19" s="102" customFormat="1" ht="66.75" customHeight="1">
      <c r="A6" s="739">
        <v>1</v>
      </c>
      <c r="B6" s="641" t="s">
        <v>244</v>
      </c>
      <c r="C6" s="641">
        <v>5</v>
      </c>
      <c r="D6" s="641">
        <v>4</v>
      </c>
      <c r="E6" s="644" t="s">
        <v>336</v>
      </c>
      <c r="F6" s="644" t="s">
        <v>337</v>
      </c>
      <c r="G6" s="644" t="s">
        <v>978</v>
      </c>
      <c r="H6" s="644" t="s">
        <v>338</v>
      </c>
      <c r="I6" s="60" t="s">
        <v>339</v>
      </c>
      <c r="J6" s="60">
        <v>600</v>
      </c>
      <c r="K6" s="644" t="s">
        <v>340</v>
      </c>
      <c r="L6" s="644" t="s">
        <v>341</v>
      </c>
      <c r="M6" s="644" t="s">
        <v>41</v>
      </c>
      <c r="N6" s="644"/>
      <c r="O6" s="737">
        <v>180000</v>
      </c>
      <c r="P6" s="737"/>
      <c r="Q6" s="737">
        <v>110000</v>
      </c>
      <c r="R6" s="737"/>
      <c r="S6" s="641" t="s">
        <v>342</v>
      </c>
    </row>
    <row r="7" spans="1:19" s="102" customFormat="1" ht="58.5" customHeight="1">
      <c r="A7" s="739"/>
      <c r="B7" s="619"/>
      <c r="C7" s="619"/>
      <c r="D7" s="619"/>
      <c r="E7" s="645"/>
      <c r="F7" s="645"/>
      <c r="G7" s="645"/>
      <c r="H7" s="645"/>
      <c r="I7" s="60" t="s">
        <v>343</v>
      </c>
      <c r="J7" s="60">
        <v>6</v>
      </c>
      <c r="K7" s="645"/>
      <c r="L7" s="645"/>
      <c r="M7" s="645"/>
      <c r="N7" s="645"/>
      <c r="O7" s="738"/>
      <c r="P7" s="738"/>
      <c r="Q7" s="738"/>
      <c r="R7" s="738"/>
      <c r="S7" s="619"/>
    </row>
    <row r="8" spans="1:19" ht="60" customHeight="1">
      <c r="A8" s="735">
        <v>2</v>
      </c>
      <c r="B8" s="644" t="s">
        <v>344</v>
      </c>
      <c r="C8" s="644">
        <v>1</v>
      </c>
      <c r="D8" s="644">
        <v>3</v>
      </c>
      <c r="E8" s="644" t="s">
        <v>345</v>
      </c>
      <c r="F8" s="644" t="s">
        <v>346</v>
      </c>
      <c r="G8" s="644" t="s">
        <v>347</v>
      </c>
      <c r="H8" s="644" t="s">
        <v>54</v>
      </c>
      <c r="I8" s="60" t="s">
        <v>348</v>
      </c>
      <c r="J8" s="103">
        <v>100000</v>
      </c>
      <c r="K8" s="641" t="s">
        <v>340</v>
      </c>
      <c r="L8" s="644" t="s">
        <v>349</v>
      </c>
      <c r="M8" s="644" t="s">
        <v>41</v>
      </c>
      <c r="N8" s="644"/>
      <c r="O8" s="678">
        <v>600000</v>
      </c>
      <c r="P8" s="678"/>
      <c r="Q8" s="678">
        <v>600000</v>
      </c>
      <c r="R8" s="678"/>
      <c r="S8" s="644" t="s">
        <v>342</v>
      </c>
    </row>
    <row r="9" spans="1:19" ht="75.75" customHeight="1">
      <c r="A9" s="736"/>
      <c r="B9" s="645"/>
      <c r="C9" s="645"/>
      <c r="D9" s="645"/>
      <c r="E9" s="645"/>
      <c r="F9" s="645"/>
      <c r="G9" s="645"/>
      <c r="H9" s="645"/>
      <c r="I9" s="60" t="s">
        <v>350</v>
      </c>
      <c r="J9" s="60">
        <v>4</v>
      </c>
      <c r="K9" s="619"/>
      <c r="L9" s="645"/>
      <c r="M9" s="645"/>
      <c r="N9" s="645"/>
      <c r="O9" s="679"/>
      <c r="P9" s="679"/>
      <c r="Q9" s="679"/>
      <c r="R9" s="679"/>
      <c r="S9" s="645"/>
    </row>
    <row r="11" spans="1:19" ht="15.75">
      <c r="G11" s="5"/>
      <c r="O11" s="664"/>
      <c r="P11" s="667" t="s">
        <v>30</v>
      </c>
      <c r="Q11" s="667"/>
      <c r="R11" s="667"/>
    </row>
    <row r="12" spans="1:19">
      <c r="G12" s="6"/>
      <c r="O12" s="665"/>
      <c r="P12" s="667" t="s">
        <v>31</v>
      </c>
      <c r="Q12" s="667" t="s">
        <v>32</v>
      </c>
      <c r="R12" s="667"/>
    </row>
    <row r="13" spans="1:19">
      <c r="G13" s="6"/>
      <c r="O13" s="666"/>
      <c r="P13" s="667"/>
      <c r="Q13" s="68">
        <v>2024</v>
      </c>
      <c r="R13" s="68">
        <v>2025</v>
      </c>
    </row>
    <row r="14" spans="1:19" ht="15" customHeight="1">
      <c r="O14" s="16" t="s">
        <v>101</v>
      </c>
      <c r="P14" s="33">
        <v>2</v>
      </c>
      <c r="Q14" s="70">
        <f>Q6+Q8</f>
        <v>710000</v>
      </c>
      <c r="R14" s="88">
        <v>0</v>
      </c>
    </row>
  </sheetData>
  <mergeCells count="5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A6:A7"/>
    <mergeCell ref="B6:B7"/>
    <mergeCell ref="C6:C7"/>
    <mergeCell ref="D6:D7"/>
    <mergeCell ref="E6:E7"/>
    <mergeCell ref="S6:S7"/>
    <mergeCell ref="F6:F7"/>
    <mergeCell ref="G6:G7"/>
    <mergeCell ref="H6:H7"/>
    <mergeCell ref="K6:K7"/>
    <mergeCell ref="L6:L7"/>
    <mergeCell ref="M6:M7"/>
    <mergeCell ref="N6:N7"/>
    <mergeCell ref="O6:O7"/>
    <mergeCell ref="P6:P7"/>
    <mergeCell ref="Q6:Q7"/>
    <mergeCell ref="R6:R7"/>
    <mergeCell ref="S8:S9"/>
    <mergeCell ref="L8:L9"/>
    <mergeCell ref="M8:M9"/>
    <mergeCell ref="N8:N9"/>
    <mergeCell ref="O8:O9"/>
    <mergeCell ref="O11:O13"/>
    <mergeCell ref="P11:R11"/>
    <mergeCell ref="P12:P13"/>
    <mergeCell ref="Q12:R12"/>
    <mergeCell ref="A8:A9"/>
    <mergeCell ref="B8:B9"/>
    <mergeCell ref="C8:C9"/>
    <mergeCell ref="D8:D9"/>
    <mergeCell ref="E8:E9"/>
    <mergeCell ref="F8:F9"/>
    <mergeCell ref="G8:G9"/>
    <mergeCell ref="H8:H9"/>
    <mergeCell ref="K8:K9"/>
    <mergeCell ref="R8:R9"/>
    <mergeCell ref="P8:P9"/>
    <mergeCell ref="Q8:Q9"/>
  </mergeCells>
  <pageMargins left="0.7" right="0.7" top="0.75" bottom="0.75" header="0.3" footer="0.3"/>
  <pageSetup paperSize="8"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1DF44-8005-43D3-9412-6BC373F7729F}">
  <dimension ref="A1:S38"/>
  <sheetViews>
    <sheetView topLeftCell="C23" zoomScale="70" zoomScaleNormal="70" zoomScaleSheetLayoutView="82" workbookViewId="0">
      <selection activeCell="R30" sqref="Q6:R33"/>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4.4257812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8.75">
      <c r="A1" s="20" t="s">
        <v>1301</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ht="88.5" customHeight="1">
      <c r="A6" s="743">
        <v>1</v>
      </c>
      <c r="B6" s="750" t="s">
        <v>244</v>
      </c>
      <c r="C6" s="743">
        <v>5</v>
      </c>
      <c r="D6" s="743">
        <v>4</v>
      </c>
      <c r="E6" s="750" t="s">
        <v>245</v>
      </c>
      <c r="F6" s="750" t="s">
        <v>246</v>
      </c>
      <c r="G6" s="750" t="s">
        <v>1264</v>
      </c>
      <c r="H6" s="753" t="s">
        <v>1265</v>
      </c>
      <c r="I6" s="82" t="s">
        <v>247</v>
      </c>
      <c r="J6" s="82" t="s">
        <v>248</v>
      </c>
      <c r="K6" s="83" t="s">
        <v>249</v>
      </c>
      <c r="L6" s="750" t="s">
        <v>250</v>
      </c>
      <c r="M6" s="743" t="s">
        <v>41</v>
      </c>
      <c r="N6" s="743"/>
      <c r="O6" s="742">
        <v>150000</v>
      </c>
      <c r="P6" s="742">
        <v>30000</v>
      </c>
      <c r="Q6" s="742">
        <v>150000</v>
      </c>
      <c r="R6" s="742">
        <v>30000</v>
      </c>
      <c r="S6" s="750" t="s">
        <v>251</v>
      </c>
    </row>
    <row r="7" spans="1:19" ht="99" customHeight="1">
      <c r="A7" s="743"/>
      <c r="B7" s="750"/>
      <c r="C7" s="743"/>
      <c r="D7" s="743"/>
      <c r="E7" s="750"/>
      <c r="F7" s="750"/>
      <c r="G7" s="750"/>
      <c r="H7" s="754"/>
      <c r="I7" s="82" t="s">
        <v>252</v>
      </c>
      <c r="J7" s="84" t="s">
        <v>253</v>
      </c>
      <c r="K7" s="83" t="s">
        <v>254</v>
      </c>
      <c r="L7" s="750"/>
      <c r="M7" s="743"/>
      <c r="N7" s="743"/>
      <c r="O7" s="742"/>
      <c r="P7" s="742"/>
      <c r="Q7" s="742"/>
      <c r="R7" s="742"/>
      <c r="S7" s="750"/>
    </row>
    <row r="8" spans="1:19" ht="99" customHeight="1">
      <c r="A8" s="743"/>
      <c r="B8" s="750"/>
      <c r="C8" s="743"/>
      <c r="D8" s="743"/>
      <c r="E8" s="750"/>
      <c r="F8" s="750"/>
      <c r="G8" s="750"/>
      <c r="H8" s="754"/>
      <c r="I8" s="82" t="s">
        <v>255</v>
      </c>
      <c r="J8" s="83">
        <v>1</v>
      </c>
      <c r="K8" s="83" t="s">
        <v>249</v>
      </c>
      <c r="L8" s="750"/>
      <c r="M8" s="743"/>
      <c r="N8" s="743"/>
      <c r="O8" s="742"/>
      <c r="P8" s="742"/>
      <c r="Q8" s="742"/>
      <c r="R8" s="742"/>
      <c r="S8" s="750"/>
    </row>
    <row r="9" spans="1:19" ht="76.5" customHeight="1">
      <c r="A9" s="743"/>
      <c r="B9" s="750"/>
      <c r="C9" s="743"/>
      <c r="D9" s="743"/>
      <c r="E9" s="750"/>
      <c r="F9" s="750"/>
      <c r="G9" s="750"/>
      <c r="H9" s="754"/>
      <c r="I9" s="82" t="s">
        <v>256</v>
      </c>
      <c r="J9" s="82" t="s">
        <v>257</v>
      </c>
      <c r="K9" s="83" t="s">
        <v>254</v>
      </c>
      <c r="L9" s="750"/>
      <c r="M9" s="743"/>
      <c r="N9" s="743"/>
      <c r="O9" s="742"/>
      <c r="P9" s="742"/>
      <c r="Q9" s="742"/>
      <c r="R9" s="742"/>
      <c r="S9" s="750"/>
    </row>
    <row r="10" spans="1:19" ht="76.5" customHeight="1">
      <c r="A10" s="747"/>
      <c r="B10" s="746"/>
      <c r="C10" s="747"/>
      <c r="D10" s="747"/>
      <c r="E10" s="746"/>
      <c r="F10" s="746"/>
      <c r="G10" s="746"/>
      <c r="H10" s="755"/>
      <c r="I10" s="82" t="s">
        <v>258</v>
      </c>
      <c r="J10" s="82">
        <v>1</v>
      </c>
      <c r="K10" s="83" t="s">
        <v>57</v>
      </c>
      <c r="L10" s="746"/>
      <c r="M10" s="747"/>
      <c r="N10" s="747"/>
      <c r="O10" s="747"/>
      <c r="P10" s="747"/>
      <c r="Q10" s="747"/>
      <c r="R10" s="747"/>
      <c r="S10" s="746"/>
    </row>
    <row r="11" spans="1:19" ht="76.5" customHeight="1">
      <c r="A11" s="747"/>
      <c r="B11" s="746"/>
      <c r="C11" s="747"/>
      <c r="D11" s="747"/>
      <c r="E11" s="746"/>
      <c r="F11" s="746"/>
      <c r="G11" s="746"/>
      <c r="H11" s="755"/>
      <c r="I11" s="82" t="s">
        <v>259</v>
      </c>
      <c r="J11" s="82" t="s">
        <v>260</v>
      </c>
      <c r="K11" s="83" t="s">
        <v>261</v>
      </c>
      <c r="L11" s="746"/>
      <c r="M11" s="747"/>
      <c r="N11" s="747"/>
      <c r="O11" s="747"/>
      <c r="P11" s="747"/>
      <c r="Q11" s="747"/>
      <c r="R11" s="747"/>
      <c r="S11" s="746"/>
    </row>
    <row r="12" spans="1:19" ht="76.5" customHeight="1">
      <c r="A12" s="747"/>
      <c r="B12" s="746"/>
      <c r="C12" s="747"/>
      <c r="D12" s="747"/>
      <c r="E12" s="746"/>
      <c r="F12" s="746"/>
      <c r="G12" s="746"/>
      <c r="H12" s="755"/>
      <c r="I12" s="82" t="s">
        <v>262</v>
      </c>
      <c r="J12" s="82" t="s">
        <v>257</v>
      </c>
      <c r="K12" s="82" t="s">
        <v>263</v>
      </c>
      <c r="L12" s="746"/>
      <c r="M12" s="747"/>
      <c r="N12" s="747"/>
      <c r="O12" s="747"/>
      <c r="P12" s="747"/>
      <c r="Q12" s="747"/>
      <c r="R12" s="747"/>
      <c r="S12" s="746"/>
    </row>
    <row r="13" spans="1:19" ht="76.5" customHeight="1">
      <c r="A13" s="747"/>
      <c r="B13" s="746"/>
      <c r="C13" s="747"/>
      <c r="D13" s="747"/>
      <c r="E13" s="746"/>
      <c r="F13" s="746"/>
      <c r="G13" s="746"/>
      <c r="H13" s="756"/>
      <c r="I13" s="214" t="s">
        <v>277</v>
      </c>
      <c r="J13" s="217">
        <v>1</v>
      </c>
      <c r="K13" s="217" t="s">
        <v>1266</v>
      </c>
      <c r="L13" s="746"/>
      <c r="M13" s="747"/>
      <c r="N13" s="747"/>
      <c r="O13" s="747"/>
      <c r="P13" s="747"/>
      <c r="Q13" s="747"/>
      <c r="R13" s="747"/>
      <c r="S13" s="746"/>
    </row>
    <row r="14" spans="1:19" ht="63">
      <c r="A14" s="743">
        <v>2</v>
      </c>
      <c r="B14" s="750" t="s">
        <v>244</v>
      </c>
      <c r="C14" s="743">
        <v>1</v>
      </c>
      <c r="D14" s="743">
        <v>6</v>
      </c>
      <c r="E14" s="750" t="s">
        <v>264</v>
      </c>
      <c r="F14" s="750" t="s">
        <v>265</v>
      </c>
      <c r="G14" s="750" t="s">
        <v>266</v>
      </c>
      <c r="H14" s="750" t="s">
        <v>267</v>
      </c>
      <c r="I14" s="82" t="s">
        <v>268</v>
      </c>
      <c r="J14" s="82" t="s">
        <v>269</v>
      </c>
      <c r="K14" s="83" t="s">
        <v>249</v>
      </c>
      <c r="L14" s="750" t="s">
        <v>270</v>
      </c>
      <c r="M14" s="750" t="s">
        <v>41</v>
      </c>
      <c r="N14" s="750" t="s">
        <v>63</v>
      </c>
      <c r="O14" s="751">
        <v>660000</v>
      </c>
      <c r="P14" s="751">
        <v>320000</v>
      </c>
      <c r="Q14" s="751">
        <v>660000</v>
      </c>
      <c r="R14" s="751">
        <v>320000</v>
      </c>
      <c r="S14" s="750" t="s">
        <v>251</v>
      </c>
    </row>
    <row r="15" spans="1:19" ht="94.5">
      <c r="A15" s="747"/>
      <c r="B15" s="750"/>
      <c r="C15" s="743"/>
      <c r="D15" s="743"/>
      <c r="E15" s="746"/>
      <c r="F15" s="746"/>
      <c r="G15" s="746"/>
      <c r="H15" s="746"/>
      <c r="I15" s="82" t="s">
        <v>271</v>
      </c>
      <c r="J15" s="84" t="s">
        <v>272</v>
      </c>
      <c r="K15" s="83" t="s">
        <v>254</v>
      </c>
      <c r="L15" s="746"/>
      <c r="M15" s="746"/>
      <c r="N15" s="746"/>
      <c r="O15" s="752"/>
      <c r="P15" s="752"/>
      <c r="Q15" s="752"/>
      <c r="R15" s="752"/>
      <c r="S15" s="746"/>
    </row>
    <row r="16" spans="1:19" ht="63">
      <c r="A16" s="747"/>
      <c r="B16" s="746"/>
      <c r="C16" s="747"/>
      <c r="D16" s="747"/>
      <c r="E16" s="746"/>
      <c r="F16" s="746"/>
      <c r="G16" s="746"/>
      <c r="H16" s="746"/>
      <c r="I16" s="82" t="s">
        <v>273</v>
      </c>
      <c r="J16" s="84" t="s">
        <v>274</v>
      </c>
      <c r="K16" s="83" t="s">
        <v>249</v>
      </c>
      <c r="L16" s="746"/>
      <c r="M16" s="746"/>
      <c r="N16" s="746"/>
      <c r="O16" s="752"/>
      <c r="P16" s="752"/>
      <c r="Q16" s="752"/>
      <c r="R16" s="752"/>
      <c r="S16" s="746"/>
    </row>
    <row r="17" spans="1:19" ht="63">
      <c r="A17" s="747"/>
      <c r="B17" s="746"/>
      <c r="C17" s="747"/>
      <c r="D17" s="747"/>
      <c r="E17" s="746"/>
      <c r="F17" s="746"/>
      <c r="G17" s="746"/>
      <c r="H17" s="746"/>
      <c r="I17" s="82" t="s">
        <v>275</v>
      </c>
      <c r="J17" s="84" t="s">
        <v>276</v>
      </c>
      <c r="K17" s="83" t="s">
        <v>254</v>
      </c>
      <c r="L17" s="746"/>
      <c r="M17" s="746"/>
      <c r="N17" s="746"/>
      <c r="O17" s="752"/>
      <c r="P17" s="752"/>
      <c r="Q17" s="752"/>
      <c r="R17" s="752"/>
      <c r="S17" s="746"/>
    </row>
    <row r="18" spans="1:19" ht="31.5">
      <c r="A18" s="747"/>
      <c r="B18" s="746"/>
      <c r="C18" s="747"/>
      <c r="D18" s="747"/>
      <c r="E18" s="746"/>
      <c r="F18" s="746"/>
      <c r="G18" s="746"/>
      <c r="H18" s="746"/>
      <c r="I18" s="82" t="s">
        <v>277</v>
      </c>
      <c r="J18" s="84" t="s">
        <v>278</v>
      </c>
      <c r="K18" s="83" t="s">
        <v>57</v>
      </c>
      <c r="L18" s="746"/>
      <c r="M18" s="746"/>
      <c r="N18" s="746"/>
      <c r="O18" s="752"/>
      <c r="P18" s="752"/>
      <c r="Q18" s="752"/>
      <c r="R18" s="752"/>
      <c r="S18" s="746"/>
    </row>
    <row r="19" spans="1:19" ht="63">
      <c r="A19" s="747"/>
      <c r="B19" s="746"/>
      <c r="C19" s="747"/>
      <c r="D19" s="747"/>
      <c r="E19" s="746"/>
      <c r="F19" s="746"/>
      <c r="G19" s="746"/>
      <c r="H19" s="746"/>
      <c r="I19" s="82" t="s">
        <v>279</v>
      </c>
      <c r="J19" s="82" t="s">
        <v>280</v>
      </c>
      <c r="K19" s="83" t="s">
        <v>57</v>
      </c>
      <c r="L19" s="746"/>
      <c r="M19" s="746"/>
      <c r="N19" s="746"/>
      <c r="O19" s="752"/>
      <c r="P19" s="752"/>
      <c r="Q19" s="752"/>
      <c r="R19" s="752"/>
      <c r="S19" s="746"/>
    </row>
    <row r="20" spans="1:19" ht="60">
      <c r="A20" s="747"/>
      <c r="B20" s="746"/>
      <c r="C20" s="747"/>
      <c r="D20" s="747"/>
      <c r="E20" s="746"/>
      <c r="F20" s="746"/>
      <c r="G20" s="746"/>
      <c r="H20" s="746"/>
      <c r="I20" s="85" t="s">
        <v>281</v>
      </c>
      <c r="J20" s="87" t="s">
        <v>282</v>
      </c>
      <c r="K20" s="86" t="s">
        <v>57</v>
      </c>
      <c r="L20" s="746"/>
      <c r="M20" s="746"/>
      <c r="N20" s="746"/>
      <c r="O20" s="752"/>
      <c r="P20" s="752"/>
      <c r="Q20" s="752"/>
      <c r="R20" s="752"/>
      <c r="S20" s="746"/>
    </row>
    <row r="21" spans="1:19" ht="90">
      <c r="A21" s="747"/>
      <c r="B21" s="746"/>
      <c r="C21" s="747"/>
      <c r="D21" s="747"/>
      <c r="E21" s="746"/>
      <c r="F21" s="746"/>
      <c r="G21" s="746"/>
      <c r="H21" s="746"/>
      <c r="I21" s="85" t="s">
        <v>283</v>
      </c>
      <c r="J21" s="87" t="s">
        <v>284</v>
      </c>
      <c r="K21" s="86" t="s">
        <v>254</v>
      </c>
      <c r="L21" s="746"/>
      <c r="M21" s="746"/>
      <c r="N21" s="746"/>
      <c r="O21" s="752"/>
      <c r="P21" s="752"/>
      <c r="Q21" s="752"/>
      <c r="R21" s="752"/>
      <c r="S21" s="746"/>
    </row>
    <row r="22" spans="1:19" ht="45">
      <c r="A22" s="747"/>
      <c r="B22" s="746"/>
      <c r="C22" s="747"/>
      <c r="D22" s="747"/>
      <c r="E22" s="746"/>
      <c r="F22" s="746"/>
      <c r="G22" s="746"/>
      <c r="H22" s="746"/>
      <c r="I22" s="85" t="s">
        <v>285</v>
      </c>
      <c r="J22" s="85" t="s">
        <v>286</v>
      </c>
      <c r="K22" s="86" t="s">
        <v>287</v>
      </c>
      <c r="L22" s="746"/>
      <c r="M22" s="746"/>
      <c r="N22" s="746"/>
      <c r="O22" s="752"/>
      <c r="P22" s="752"/>
      <c r="Q22" s="752"/>
      <c r="R22" s="752"/>
      <c r="S22" s="746"/>
    </row>
    <row r="23" spans="1:19" ht="30">
      <c r="A23" s="747"/>
      <c r="B23" s="746"/>
      <c r="C23" s="747"/>
      <c r="D23" s="747"/>
      <c r="E23" s="746"/>
      <c r="F23" s="746"/>
      <c r="G23" s="746"/>
      <c r="H23" s="746"/>
      <c r="I23" s="85" t="s">
        <v>288</v>
      </c>
      <c r="J23" s="85" t="s">
        <v>284</v>
      </c>
      <c r="K23" s="86" t="s">
        <v>289</v>
      </c>
      <c r="L23" s="746"/>
      <c r="M23" s="746"/>
      <c r="N23" s="746"/>
      <c r="O23" s="752"/>
      <c r="P23" s="752"/>
      <c r="Q23" s="752"/>
      <c r="R23" s="752"/>
      <c r="S23" s="746"/>
    </row>
    <row r="24" spans="1:19" ht="30">
      <c r="A24" s="747">
        <v>3</v>
      </c>
      <c r="B24" s="746" t="s">
        <v>290</v>
      </c>
      <c r="C24" s="747">
        <v>1</v>
      </c>
      <c r="D24" s="747">
        <v>13</v>
      </c>
      <c r="E24" s="746" t="s">
        <v>291</v>
      </c>
      <c r="F24" s="746" t="s">
        <v>292</v>
      </c>
      <c r="G24" s="746" t="s">
        <v>1267</v>
      </c>
      <c r="H24" s="746" t="s">
        <v>1268</v>
      </c>
      <c r="I24" s="85" t="s">
        <v>258</v>
      </c>
      <c r="J24" s="85" t="s">
        <v>293</v>
      </c>
      <c r="K24" s="86" t="s">
        <v>57</v>
      </c>
      <c r="L24" s="746" t="s">
        <v>294</v>
      </c>
      <c r="M24" s="746" t="s">
        <v>41</v>
      </c>
      <c r="N24" s="746"/>
      <c r="O24" s="748">
        <v>170000</v>
      </c>
      <c r="P24" s="748"/>
      <c r="Q24" s="748">
        <v>170000</v>
      </c>
      <c r="R24" s="749"/>
      <c r="S24" s="746" t="s">
        <v>295</v>
      </c>
    </row>
    <row r="25" spans="1:19" ht="30">
      <c r="A25" s="747"/>
      <c r="B25" s="746"/>
      <c r="C25" s="747"/>
      <c r="D25" s="747"/>
      <c r="E25" s="746"/>
      <c r="F25" s="746"/>
      <c r="G25" s="746"/>
      <c r="H25" s="746"/>
      <c r="I25" s="85" t="s">
        <v>259</v>
      </c>
      <c r="J25" s="87" t="s">
        <v>296</v>
      </c>
      <c r="K25" s="86" t="s">
        <v>261</v>
      </c>
      <c r="L25" s="746"/>
      <c r="M25" s="746"/>
      <c r="N25" s="746"/>
      <c r="O25" s="748"/>
      <c r="P25" s="748"/>
      <c r="Q25" s="748"/>
      <c r="R25" s="749"/>
      <c r="S25" s="746"/>
    </row>
    <row r="26" spans="1:19" ht="60">
      <c r="A26" s="747"/>
      <c r="B26" s="746"/>
      <c r="C26" s="747"/>
      <c r="D26" s="747"/>
      <c r="E26" s="746"/>
      <c r="F26" s="746"/>
      <c r="G26" s="746"/>
      <c r="H26" s="746"/>
      <c r="I26" s="85" t="s">
        <v>262</v>
      </c>
      <c r="J26" s="87" t="s">
        <v>297</v>
      </c>
      <c r="K26" s="85" t="s">
        <v>263</v>
      </c>
      <c r="L26" s="746"/>
      <c r="M26" s="746"/>
      <c r="N26" s="746"/>
      <c r="O26" s="748"/>
      <c r="P26" s="748"/>
      <c r="Q26" s="748"/>
      <c r="R26" s="749"/>
      <c r="S26" s="746"/>
    </row>
    <row r="27" spans="1:19" ht="30">
      <c r="A27" s="747"/>
      <c r="B27" s="746"/>
      <c r="C27" s="747"/>
      <c r="D27" s="747"/>
      <c r="E27" s="746"/>
      <c r="F27" s="746"/>
      <c r="G27" s="746"/>
      <c r="H27" s="746"/>
      <c r="I27" s="85" t="s">
        <v>298</v>
      </c>
      <c r="J27" s="86">
        <v>1</v>
      </c>
      <c r="K27" s="86" t="s">
        <v>249</v>
      </c>
      <c r="L27" s="746"/>
      <c r="M27" s="746"/>
      <c r="N27" s="746"/>
      <c r="O27" s="748"/>
      <c r="P27" s="748"/>
      <c r="Q27" s="748"/>
      <c r="R27" s="749"/>
      <c r="S27" s="746"/>
    </row>
    <row r="28" spans="1:19" ht="60">
      <c r="A28" s="747"/>
      <c r="B28" s="746"/>
      <c r="C28" s="747"/>
      <c r="D28" s="747"/>
      <c r="E28" s="746"/>
      <c r="F28" s="746"/>
      <c r="G28" s="746"/>
      <c r="H28" s="746"/>
      <c r="I28" s="85" t="s">
        <v>299</v>
      </c>
      <c r="J28" s="85" t="s">
        <v>300</v>
      </c>
      <c r="K28" s="86" t="s">
        <v>231</v>
      </c>
      <c r="L28" s="746"/>
      <c r="M28" s="746"/>
      <c r="N28" s="746"/>
      <c r="O28" s="748"/>
      <c r="P28" s="748"/>
      <c r="Q28" s="748"/>
      <c r="R28" s="749"/>
      <c r="S28" s="746"/>
    </row>
    <row r="29" spans="1:19" ht="30">
      <c r="A29" s="747"/>
      <c r="B29" s="746"/>
      <c r="C29" s="747"/>
      <c r="D29" s="747"/>
      <c r="E29" s="746"/>
      <c r="F29" s="746"/>
      <c r="G29" s="746"/>
      <c r="H29" s="746"/>
      <c r="I29" s="214" t="s">
        <v>277</v>
      </c>
      <c r="J29" s="217">
        <v>1</v>
      </c>
      <c r="K29" s="217" t="s">
        <v>1266</v>
      </c>
      <c r="L29" s="746"/>
      <c r="M29" s="746"/>
      <c r="N29" s="746"/>
      <c r="O29" s="748"/>
      <c r="P29" s="748"/>
      <c r="Q29" s="748"/>
      <c r="R29" s="749"/>
      <c r="S29" s="746"/>
    </row>
    <row r="30" spans="1:19" ht="45">
      <c r="A30" s="740">
        <v>4</v>
      </c>
      <c r="B30" s="741" t="s">
        <v>290</v>
      </c>
      <c r="C30" s="741">
        <v>1</v>
      </c>
      <c r="D30" s="740">
        <v>13</v>
      </c>
      <c r="E30" s="740" t="s">
        <v>301</v>
      </c>
      <c r="F30" s="740" t="s">
        <v>302</v>
      </c>
      <c r="G30" s="740" t="s">
        <v>1269</v>
      </c>
      <c r="H30" s="741" t="s">
        <v>303</v>
      </c>
      <c r="I30" s="221" t="s">
        <v>247</v>
      </c>
      <c r="J30" s="85">
        <v>1</v>
      </c>
      <c r="K30" s="86" t="s">
        <v>57</v>
      </c>
      <c r="L30" s="740" t="s">
        <v>304</v>
      </c>
      <c r="M30" s="741" t="s">
        <v>56</v>
      </c>
      <c r="N30" s="741"/>
      <c r="O30" s="742">
        <v>70000</v>
      </c>
      <c r="P30" s="744"/>
      <c r="Q30" s="742">
        <v>70000</v>
      </c>
      <c r="R30" s="745"/>
      <c r="S30" s="740" t="s">
        <v>251</v>
      </c>
    </row>
    <row r="31" spans="1:19" ht="60">
      <c r="A31" s="740"/>
      <c r="B31" s="741"/>
      <c r="C31" s="741"/>
      <c r="D31" s="740"/>
      <c r="E31" s="740"/>
      <c r="F31" s="740"/>
      <c r="G31" s="740"/>
      <c r="H31" s="741"/>
      <c r="I31" s="221" t="s">
        <v>252</v>
      </c>
      <c r="J31" s="85" t="s">
        <v>305</v>
      </c>
      <c r="K31" s="85" t="s">
        <v>72</v>
      </c>
      <c r="L31" s="740"/>
      <c r="M31" s="741"/>
      <c r="N31" s="741"/>
      <c r="O31" s="742"/>
      <c r="P31" s="743"/>
      <c r="Q31" s="742"/>
      <c r="R31" s="741"/>
      <c r="S31" s="740"/>
    </row>
    <row r="32" spans="1:19" ht="30">
      <c r="A32" s="740"/>
      <c r="B32" s="741"/>
      <c r="C32" s="741"/>
      <c r="D32" s="740"/>
      <c r="E32" s="740"/>
      <c r="F32" s="740"/>
      <c r="G32" s="740"/>
      <c r="H32" s="741"/>
      <c r="I32" s="241" t="s">
        <v>288</v>
      </c>
      <c r="J32" s="85" t="s">
        <v>305</v>
      </c>
      <c r="K32" s="85" t="s">
        <v>57</v>
      </c>
      <c r="L32" s="740"/>
      <c r="M32" s="741"/>
      <c r="N32" s="741"/>
      <c r="O32" s="742"/>
      <c r="P32" s="743"/>
      <c r="Q32" s="742"/>
      <c r="R32" s="741"/>
      <c r="S32" s="740"/>
    </row>
    <row r="33" spans="1:19" ht="30">
      <c r="A33" s="740"/>
      <c r="B33" s="741"/>
      <c r="C33" s="741"/>
      <c r="D33" s="740"/>
      <c r="E33" s="740"/>
      <c r="F33" s="740"/>
      <c r="G33" s="740"/>
      <c r="H33" s="741"/>
      <c r="I33" s="241" t="s">
        <v>306</v>
      </c>
      <c r="J33" s="85" t="s">
        <v>307</v>
      </c>
      <c r="K33" s="85" t="s">
        <v>308</v>
      </c>
      <c r="L33" s="740"/>
      <c r="M33" s="741"/>
      <c r="N33" s="741"/>
      <c r="O33" s="743"/>
      <c r="P33" s="743"/>
      <c r="Q33" s="743"/>
      <c r="R33" s="741"/>
      <c r="S33" s="740"/>
    </row>
    <row r="35" spans="1:19">
      <c r="P35" s="664"/>
      <c r="Q35" s="667" t="s">
        <v>30</v>
      </c>
      <c r="R35" s="667"/>
      <c r="S35" s="667"/>
    </row>
    <row r="36" spans="1:19">
      <c r="P36" s="665"/>
      <c r="Q36" s="667" t="s">
        <v>31</v>
      </c>
      <c r="R36" s="667" t="s">
        <v>32</v>
      </c>
      <c r="S36" s="667"/>
    </row>
    <row r="37" spans="1:19">
      <c r="P37" s="666"/>
      <c r="Q37" s="667"/>
      <c r="R37" s="68">
        <v>2024</v>
      </c>
      <c r="S37" s="68">
        <v>2025</v>
      </c>
    </row>
    <row r="38" spans="1:19">
      <c r="P38" s="16" t="s">
        <v>101</v>
      </c>
      <c r="Q38" s="33">
        <v>4</v>
      </c>
      <c r="R38" s="70">
        <f>Q6+Q14+Q24+Q30</f>
        <v>1050000</v>
      </c>
      <c r="S38" s="88">
        <f>R14+R6</f>
        <v>350000</v>
      </c>
    </row>
  </sheetData>
  <mergeCells count="83">
    <mergeCell ref="A6:A13"/>
    <mergeCell ref="B6:B13"/>
    <mergeCell ref="C6:C13"/>
    <mergeCell ref="D6:D13"/>
    <mergeCell ref="R6:R13"/>
    <mergeCell ref="E6:E13"/>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 ref="S6:S13"/>
    <mergeCell ref="F14:F23"/>
    <mergeCell ref="O6:O13"/>
    <mergeCell ref="P6:P13"/>
    <mergeCell ref="Q6:Q13"/>
    <mergeCell ref="F6:F13"/>
    <mergeCell ref="G6:G13"/>
    <mergeCell ref="H6:H13"/>
    <mergeCell ref="L6:L13"/>
    <mergeCell ref="M6:M13"/>
    <mergeCell ref="N6:N13"/>
    <mergeCell ref="G14:G23"/>
    <mergeCell ref="H14:H23"/>
    <mergeCell ref="A14:A23"/>
    <mergeCell ref="B14:B23"/>
    <mergeCell ref="C14:C23"/>
    <mergeCell ref="D14:D23"/>
    <mergeCell ref="E14:E23"/>
    <mergeCell ref="L14:L23"/>
    <mergeCell ref="M14:M23"/>
    <mergeCell ref="N14:N23"/>
    <mergeCell ref="O24:O29"/>
    <mergeCell ref="P24:P29"/>
    <mergeCell ref="P14:P23"/>
    <mergeCell ref="Q24:Q29"/>
    <mergeCell ref="R24:R29"/>
    <mergeCell ref="S14:S23"/>
    <mergeCell ref="O14:O23"/>
    <mergeCell ref="M24:M29"/>
    <mergeCell ref="N24:N29"/>
    <mergeCell ref="S24:S29"/>
    <mergeCell ref="Q14:Q23"/>
    <mergeCell ref="R14:R23"/>
    <mergeCell ref="A24:A29"/>
    <mergeCell ref="B24:B29"/>
    <mergeCell ref="C24:C29"/>
    <mergeCell ref="D24:D29"/>
    <mergeCell ref="E24:E29"/>
    <mergeCell ref="F30:F33"/>
    <mergeCell ref="F24:F29"/>
    <mergeCell ref="G24:G29"/>
    <mergeCell ref="H24:H29"/>
    <mergeCell ref="L24:L29"/>
    <mergeCell ref="A30:A33"/>
    <mergeCell ref="B30:B33"/>
    <mergeCell ref="C30:C33"/>
    <mergeCell ref="D30:D33"/>
    <mergeCell ref="E30:E33"/>
    <mergeCell ref="P35:P37"/>
    <mergeCell ref="Q35:S35"/>
    <mergeCell ref="Q36:Q37"/>
    <mergeCell ref="R36:S36"/>
    <mergeCell ref="G30:G33"/>
    <mergeCell ref="H30:H33"/>
    <mergeCell ref="L30:L33"/>
    <mergeCell ref="M30:M33"/>
    <mergeCell ref="N30:N33"/>
    <mergeCell ref="O30:O33"/>
    <mergeCell ref="P30:P33"/>
    <mergeCell ref="Q30:Q33"/>
    <mergeCell ref="R30:R33"/>
    <mergeCell ref="S30:S33"/>
  </mergeCells>
  <pageMargins left="0.70866141732283472" right="0.70866141732283472" top="0.74803149606299213" bottom="0.74803149606299213" header="0.31496062992125984" footer="0.31496062992125984"/>
  <pageSetup paperSize="8" scale="50" fitToHeight="2" orientation="landscape" r:id="rId1"/>
  <rowBreaks count="1" manualBreakCount="1">
    <brk id="23"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B1B9A-EC5D-4AA9-A557-3F00720277DF}">
  <sheetPr>
    <pageSetUpPr fitToPage="1"/>
  </sheetPr>
  <dimension ref="A1:S18"/>
  <sheetViews>
    <sheetView topLeftCell="A4" zoomScale="70" zoomScaleNormal="70" workbookViewId="0">
      <selection activeCell="Q12" sqref="Q6:Q13"/>
    </sheetView>
  </sheetViews>
  <sheetFormatPr defaultColWidth="9.140625" defaultRowHeight="15"/>
  <cols>
    <col min="1" max="1" width="5.28515625" style="23" customWidth="1"/>
    <col min="2" max="4" width="9.140625" style="21"/>
    <col min="5" max="5" width="30.85546875" style="21" customWidth="1"/>
    <col min="6" max="6" width="54.42578125" style="21" customWidth="1"/>
    <col min="7" max="7" width="63.7109375" style="21" customWidth="1"/>
    <col min="8" max="8" width="16.7109375" style="21" customWidth="1"/>
    <col min="9" max="10" width="19" style="21" customWidth="1"/>
    <col min="11" max="11" width="16.85546875" style="21" customWidth="1"/>
    <col min="12" max="12" width="25.140625" style="21" customWidth="1"/>
    <col min="13" max="13" width="13" style="21" customWidth="1"/>
    <col min="14" max="14" width="12.140625" style="21" customWidth="1"/>
    <col min="15" max="15" width="16.28515625" style="21" customWidth="1"/>
    <col min="16" max="16" width="15.85546875" style="21" customWidth="1"/>
    <col min="17" max="17" width="15.7109375" style="21" customWidth="1"/>
    <col min="18" max="18" width="17.42578125" style="21" customWidth="1"/>
    <col min="19" max="19" width="18.28515625" style="21" customWidth="1"/>
    <col min="20" max="16384" width="9.140625" style="21"/>
  </cols>
  <sheetData>
    <row r="1" spans="1:19" ht="18.75">
      <c r="A1" s="20" t="s">
        <v>1296</v>
      </c>
      <c r="E1" s="22"/>
      <c r="F1" s="22"/>
      <c r="L1" s="23"/>
      <c r="O1" s="24"/>
      <c r="P1" s="25"/>
      <c r="Q1" s="24"/>
      <c r="R1" s="24"/>
    </row>
    <row r="2" spans="1:19">
      <c r="A2" s="71"/>
      <c r="E2" s="22"/>
      <c r="F2" s="22"/>
      <c r="L2" s="589"/>
      <c r="M2" s="589"/>
      <c r="N2" s="589"/>
      <c r="O2" s="589"/>
      <c r="P2" s="589"/>
      <c r="Q2" s="589"/>
      <c r="R2" s="589"/>
      <c r="S2" s="589"/>
    </row>
    <row r="3" spans="1:19" ht="45.75" customHeight="1">
      <c r="A3" s="584" t="s">
        <v>0</v>
      </c>
      <c r="B3" s="583" t="s">
        <v>1</v>
      </c>
      <c r="C3" s="583" t="s">
        <v>2</v>
      </c>
      <c r="D3" s="583" t="s">
        <v>3</v>
      </c>
      <c r="E3" s="590" t="s">
        <v>4</v>
      </c>
      <c r="F3" s="590" t="s">
        <v>33</v>
      </c>
      <c r="G3" s="584" t="s">
        <v>34</v>
      </c>
      <c r="H3" s="583" t="s">
        <v>5</v>
      </c>
      <c r="I3" s="583" t="s">
        <v>6</v>
      </c>
      <c r="J3" s="583"/>
      <c r="K3" s="583"/>
      <c r="L3" s="584" t="s">
        <v>7</v>
      </c>
      <c r="M3" s="583" t="s">
        <v>8</v>
      </c>
      <c r="N3" s="585"/>
      <c r="O3" s="586" t="s">
        <v>9</v>
      </c>
      <c r="P3" s="586"/>
      <c r="Q3" s="586" t="s">
        <v>10</v>
      </c>
      <c r="R3" s="586"/>
      <c r="S3" s="584" t="s">
        <v>11</v>
      </c>
    </row>
    <row r="4" spans="1:19">
      <c r="A4" s="584"/>
      <c r="B4" s="583"/>
      <c r="C4" s="583"/>
      <c r="D4" s="583"/>
      <c r="E4" s="590"/>
      <c r="F4" s="590"/>
      <c r="G4" s="584"/>
      <c r="H4" s="583"/>
      <c r="I4" s="26" t="s">
        <v>37</v>
      </c>
      <c r="J4" s="26" t="s">
        <v>35</v>
      </c>
      <c r="K4" s="26" t="s">
        <v>70</v>
      </c>
      <c r="L4" s="584"/>
      <c r="M4" s="26">
        <v>2024</v>
      </c>
      <c r="N4" s="26">
        <v>2025</v>
      </c>
      <c r="O4" s="27">
        <v>2024</v>
      </c>
      <c r="P4" s="27">
        <v>2025</v>
      </c>
      <c r="Q4" s="27">
        <v>2024</v>
      </c>
      <c r="R4" s="27">
        <v>2025</v>
      </c>
      <c r="S4" s="584"/>
    </row>
    <row r="5" spans="1:19">
      <c r="A5" s="28" t="s">
        <v>12</v>
      </c>
      <c r="B5" s="26" t="s">
        <v>13</v>
      </c>
      <c r="C5" s="26" t="s">
        <v>14</v>
      </c>
      <c r="D5" s="26" t="s">
        <v>15</v>
      </c>
      <c r="E5" s="29" t="s">
        <v>16</v>
      </c>
      <c r="F5" s="29" t="s">
        <v>17</v>
      </c>
      <c r="G5" s="28" t="s">
        <v>18</v>
      </c>
      <c r="H5" s="28" t="s">
        <v>19</v>
      </c>
      <c r="I5" s="26" t="s">
        <v>20</v>
      </c>
      <c r="J5" s="26" t="s">
        <v>21</v>
      </c>
      <c r="K5" s="26" t="s">
        <v>22</v>
      </c>
      <c r="L5" s="28" t="s">
        <v>23</v>
      </c>
      <c r="M5" s="26" t="s">
        <v>24</v>
      </c>
      <c r="N5" s="26" t="s">
        <v>25</v>
      </c>
      <c r="O5" s="30" t="s">
        <v>26</v>
      </c>
      <c r="P5" s="30" t="s">
        <v>27</v>
      </c>
      <c r="Q5" s="30" t="s">
        <v>36</v>
      </c>
      <c r="R5" s="30" t="s">
        <v>28</v>
      </c>
      <c r="S5" s="28" t="s">
        <v>29</v>
      </c>
    </row>
    <row r="6" spans="1:19" s="80" customFormat="1" ht="48" customHeight="1">
      <c r="A6" s="757" t="s">
        <v>200</v>
      </c>
      <c r="B6" s="577">
        <v>6</v>
      </c>
      <c r="C6" s="577">
        <v>1</v>
      </c>
      <c r="D6" s="577">
        <v>6</v>
      </c>
      <c r="E6" s="660" t="s">
        <v>309</v>
      </c>
      <c r="F6" s="757" t="s">
        <v>1073</v>
      </c>
      <c r="G6" s="757" t="s">
        <v>1074</v>
      </c>
      <c r="H6" s="660" t="s">
        <v>310</v>
      </c>
      <c r="I6" s="92" t="s">
        <v>311</v>
      </c>
      <c r="J6" s="93">
        <v>1</v>
      </c>
      <c r="K6" s="93" t="s">
        <v>39</v>
      </c>
      <c r="L6" s="642" t="s">
        <v>312</v>
      </c>
      <c r="M6" s="660" t="s">
        <v>313</v>
      </c>
      <c r="N6" s="95"/>
      <c r="O6" s="763">
        <v>234000</v>
      </c>
      <c r="P6" s="655"/>
      <c r="Q6" s="767">
        <v>234000</v>
      </c>
      <c r="R6" s="655"/>
      <c r="S6" s="757" t="s">
        <v>1075</v>
      </c>
    </row>
    <row r="7" spans="1:19" ht="54.75" customHeight="1">
      <c r="A7" s="758"/>
      <c r="B7" s="760"/>
      <c r="C7" s="760"/>
      <c r="D7" s="760"/>
      <c r="E7" s="761"/>
      <c r="F7" s="758"/>
      <c r="G7" s="758"/>
      <c r="H7" s="661"/>
      <c r="I7" s="92" t="s">
        <v>314</v>
      </c>
      <c r="J7" s="97">
        <v>1500</v>
      </c>
      <c r="K7" s="36" t="s">
        <v>39</v>
      </c>
      <c r="L7" s="762"/>
      <c r="M7" s="761"/>
      <c r="N7" s="762"/>
      <c r="O7" s="764"/>
      <c r="P7" s="766"/>
      <c r="Q7" s="768"/>
      <c r="R7" s="766"/>
      <c r="S7" s="758"/>
    </row>
    <row r="8" spans="1:19" ht="95.25" customHeight="1">
      <c r="A8" s="758"/>
      <c r="B8" s="760"/>
      <c r="C8" s="760"/>
      <c r="D8" s="760"/>
      <c r="E8" s="761"/>
      <c r="F8" s="758"/>
      <c r="G8" s="758"/>
      <c r="H8" s="92" t="s">
        <v>315</v>
      </c>
      <c r="I8" s="92" t="s">
        <v>316</v>
      </c>
      <c r="J8" s="36">
        <v>1</v>
      </c>
      <c r="K8" s="36" t="s">
        <v>39</v>
      </c>
      <c r="L8" s="762"/>
      <c r="M8" s="761"/>
      <c r="N8" s="762"/>
      <c r="O8" s="764"/>
      <c r="P8" s="766"/>
      <c r="Q8" s="768"/>
      <c r="R8" s="766"/>
      <c r="S8" s="758"/>
    </row>
    <row r="9" spans="1:19" ht="78" customHeight="1">
      <c r="A9" s="758"/>
      <c r="B9" s="760"/>
      <c r="C9" s="760"/>
      <c r="D9" s="760"/>
      <c r="E9" s="761"/>
      <c r="F9" s="758"/>
      <c r="G9" s="758"/>
      <c r="H9" s="642" t="s">
        <v>317</v>
      </c>
      <c r="I9" s="92" t="s">
        <v>318</v>
      </c>
      <c r="J9" s="36">
        <v>1</v>
      </c>
      <c r="K9" s="36" t="s">
        <v>39</v>
      </c>
      <c r="L9" s="762"/>
      <c r="M9" s="761"/>
      <c r="N9" s="762"/>
      <c r="O9" s="764"/>
      <c r="P9" s="766"/>
      <c r="Q9" s="768"/>
      <c r="R9" s="766"/>
      <c r="S9" s="758"/>
    </row>
    <row r="10" spans="1:19" ht="89.25" customHeight="1">
      <c r="A10" s="759"/>
      <c r="B10" s="578"/>
      <c r="C10" s="578"/>
      <c r="D10" s="578"/>
      <c r="E10" s="661"/>
      <c r="F10" s="759"/>
      <c r="G10" s="759"/>
      <c r="H10" s="643"/>
      <c r="I10" s="92" t="s">
        <v>208</v>
      </c>
      <c r="J10" s="36">
        <v>40</v>
      </c>
      <c r="K10" s="36" t="s">
        <v>319</v>
      </c>
      <c r="L10" s="643"/>
      <c r="M10" s="661"/>
      <c r="N10" s="643"/>
      <c r="O10" s="765"/>
      <c r="P10" s="656"/>
      <c r="Q10" s="769"/>
      <c r="R10" s="656"/>
      <c r="S10" s="759"/>
    </row>
    <row r="11" spans="1:19" ht="88.5" customHeight="1">
      <c r="A11" s="91" t="s">
        <v>320</v>
      </c>
      <c r="B11" s="90">
        <v>6</v>
      </c>
      <c r="C11" s="90">
        <v>1</v>
      </c>
      <c r="D11" s="90">
        <v>6</v>
      </c>
      <c r="E11" s="89" t="s">
        <v>321</v>
      </c>
      <c r="F11" s="94" t="s">
        <v>1076</v>
      </c>
      <c r="G11" s="89" t="s">
        <v>322</v>
      </c>
      <c r="H11" s="91" t="s">
        <v>323</v>
      </c>
      <c r="I11" s="91" t="s">
        <v>324</v>
      </c>
      <c r="J11" s="91">
        <v>8</v>
      </c>
      <c r="K11" s="91" t="s">
        <v>39</v>
      </c>
      <c r="L11" s="94" t="s">
        <v>325</v>
      </c>
      <c r="M11" s="89" t="s">
        <v>313</v>
      </c>
      <c r="N11" s="99"/>
      <c r="O11" s="100">
        <v>10000</v>
      </c>
      <c r="P11" s="91"/>
      <c r="Q11" s="96">
        <v>10000</v>
      </c>
      <c r="R11" s="99"/>
      <c r="S11" s="89" t="s">
        <v>1075</v>
      </c>
    </row>
    <row r="12" spans="1:19" ht="107.25" customHeight="1">
      <c r="A12" s="660" t="s">
        <v>217</v>
      </c>
      <c r="B12" s="577">
        <v>6</v>
      </c>
      <c r="C12" s="577">
        <v>5</v>
      </c>
      <c r="D12" s="577">
        <v>4</v>
      </c>
      <c r="E12" s="757" t="s">
        <v>326</v>
      </c>
      <c r="F12" s="642" t="s">
        <v>327</v>
      </c>
      <c r="G12" s="642" t="s">
        <v>328</v>
      </c>
      <c r="H12" s="757" t="s">
        <v>1077</v>
      </c>
      <c r="I12" s="92" t="s">
        <v>329</v>
      </c>
      <c r="J12" s="92">
        <v>1</v>
      </c>
      <c r="K12" s="36" t="s">
        <v>39</v>
      </c>
      <c r="L12" s="757" t="s">
        <v>330</v>
      </c>
      <c r="M12" s="757" t="s">
        <v>313</v>
      </c>
      <c r="N12" s="773"/>
      <c r="O12" s="775">
        <v>6000</v>
      </c>
      <c r="P12" s="660"/>
      <c r="Q12" s="767">
        <v>6000</v>
      </c>
      <c r="R12" s="773"/>
      <c r="S12" s="757" t="s">
        <v>1075</v>
      </c>
    </row>
    <row r="13" spans="1:19" ht="107.25" customHeight="1">
      <c r="A13" s="661"/>
      <c r="B13" s="578"/>
      <c r="C13" s="578"/>
      <c r="D13" s="578"/>
      <c r="E13" s="759"/>
      <c r="F13" s="643"/>
      <c r="G13" s="643"/>
      <c r="H13" s="759"/>
      <c r="I13" s="93" t="s">
        <v>60</v>
      </c>
      <c r="J13" s="92">
        <v>30</v>
      </c>
      <c r="K13" s="36" t="s">
        <v>319</v>
      </c>
      <c r="L13" s="759"/>
      <c r="M13" s="759"/>
      <c r="N13" s="774"/>
      <c r="O13" s="776"/>
      <c r="P13" s="661"/>
      <c r="Q13" s="769"/>
      <c r="R13" s="774"/>
      <c r="S13" s="759"/>
    </row>
    <row r="15" spans="1:19">
      <c r="P15" s="664"/>
      <c r="Q15" s="770" t="s">
        <v>30</v>
      </c>
      <c r="R15" s="771"/>
      <c r="S15" s="772"/>
    </row>
    <row r="16" spans="1:19">
      <c r="P16" s="665"/>
      <c r="Q16" s="667" t="s">
        <v>31</v>
      </c>
      <c r="R16" s="667" t="s">
        <v>32</v>
      </c>
      <c r="S16" s="667"/>
    </row>
    <row r="17" spans="16:19">
      <c r="P17" s="666"/>
      <c r="Q17" s="667"/>
      <c r="R17" s="68">
        <v>2024</v>
      </c>
      <c r="S17" s="68">
        <v>2025</v>
      </c>
    </row>
    <row r="18" spans="16:19">
      <c r="P18" s="16" t="s">
        <v>101</v>
      </c>
      <c r="Q18" s="33">
        <v>3</v>
      </c>
      <c r="R18" s="70">
        <f>Q12+Q11+Q6</f>
        <v>250000</v>
      </c>
      <c r="S18" s="33"/>
    </row>
  </sheetData>
  <mergeCells count="52">
    <mergeCell ref="P15:P17"/>
    <mergeCell ref="Q15:S15"/>
    <mergeCell ref="Q16:Q17"/>
    <mergeCell ref="R16:S16"/>
    <mergeCell ref="F12:F13"/>
    <mergeCell ref="G12:G13"/>
    <mergeCell ref="H12:H13"/>
    <mergeCell ref="R12:R13"/>
    <mergeCell ref="S12:S13"/>
    <mergeCell ref="L12:L13"/>
    <mergeCell ref="M12:M13"/>
    <mergeCell ref="N12:N13"/>
    <mergeCell ref="O12:O13"/>
    <mergeCell ref="P12:P13"/>
    <mergeCell ref="Q12:Q13"/>
    <mergeCell ref="A12:A13"/>
    <mergeCell ref="B12:B13"/>
    <mergeCell ref="C12:C13"/>
    <mergeCell ref="D12:D13"/>
    <mergeCell ref="E12:E13"/>
    <mergeCell ref="M6:M10"/>
    <mergeCell ref="O6:O10"/>
    <mergeCell ref="S6:S10"/>
    <mergeCell ref="P6:P10"/>
    <mergeCell ref="Q6:Q10"/>
    <mergeCell ref="R6:R10"/>
    <mergeCell ref="N7:N10"/>
    <mergeCell ref="H9:H10"/>
    <mergeCell ref="F6:F10"/>
    <mergeCell ref="G6:G10"/>
    <mergeCell ref="H6:H7"/>
    <mergeCell ref="L6:L10"/>
    <mergeCell ref="A6:A10"/>
    <mergeCell ref="B6:B10"/>
    <mergeCell ref="C6:C10"/>
    <mergeCell ref="D6:D10"/>
    <mergeCell ref="E6:E10"/>
    <mergeCell ref="L2:S2"/>
    <mergeCell ref="A3:A4"/>
    <mergeCell ref="B3:B4"/>
    <mergeCell ref="C3:C4"/>
    <mergeCell ref="D3:D4"/>
    <mergeCell ref="E3:E4"/>
    <mergeCell ref="F3:F4"/>
    <mergeCell ref="G3:G4"/>
    <mergeCell ref="H3:H4"/>
    <mergeCell ref="I3:K3"/>
    <mergeCell ref="L3:L4"/>
    <mergeCell ref="M3:N3"/>
    <mergeCell ref="O3:P3"/>
    <mergeCell ref="Q3:R3"/>
    <mergeCell ref="S3:S4"/>
  </mergeCells>
  <pageMargins left="0.7" right="0.7" top="0.75" bottom="0.75" header="0.3" footer="0.3"/>
  <pageSetup paperSize="8"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36</vt:i4>
      </vt:variant>
      <vt:variant>
        <vt:lpstr>Nazwane zakresy</vt:lpstr>
      </vt:variant>
      <vt:variant>
        <vt:i4>9</vt:i4>
      </vt:variant>
    </vt:vector>
  </HeadingPairs>
  <TitlesOfParts>
    <vt:vector size="45"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MRiRW</vt:lpstr>
      <vt:lpstr>CDR (KSOW)</vt:lpstr>
      <vt:lpstr>CDR (SIR)</vt:lpstr>
      <vt:lpstr>Dolnośląski ODR</vt:lpstr>
      <vt:lpstr>Kujawsko-pomorski ODR</vt:lpstr>
      <vt:lpstr>Lubelski ODR</vt:lpstr>
      <vt:lpstr>Lubuski ODR</vt:lpstr>
      <vt:lpstr>Łódzki ODR</vt:lpstr>
      <vt:lpstr>Małopolski ODR</vt:lpstr>
      <vt:lpstr>Mazowiecki ODR</vt:lpstr>
      <vt:lpstr>Opolski ODR</vt:lpstr>
      <vt:lpstr>Podkarpacki ODR</vt:lpstr>
      <vt:lpstr>Podlaski ODR</vt:lpstr>
      <vt:lpstr>Pomorski ODR</vt:lpstr>
      <vt:lpstr>Śląski ODR</vt:lpstr>
      <vt:lpstr>Świętokrzyski ODR</vt:lpstr>
      <vt:lpstr>Warmińsko-Mazurski ODR</vt:lpstr>
      <vt:lpstr>Wielkopolski ODR</vt:lpstr>
      <vt:lpstr>Zachodniopomorski ODR</vt:lpstr>
      <vt:lpstr>'CDR (KSOW)'!Obszar_wydruku</vt:lpstr>
      <vt:lpstr>'CDR (SIR)'!Obszar_wydruku</vt:lpstr>
      <vt:lpstr>'Dolnośląska JR'!Obszar_wydruku</vt:lpstr>
      <vt:lpstr>'Dolnośląski ODR'!Obszar_wydruku</vt:lpstr>
      <vt:lpstr>'Mazowiecka JR'!Obszar_wydruku</vt:lpstr>
      <vt:lpstr>'Pomorska JR'!Obszar_wydruku</vt:lpstr>
      <vt:lpstr>'Świętokrzyska JR'!Obszar_wydruku</vt:lpstr>
      <vt:lpstr>'Warmińsko-Mazurska JR'!Obszar_wydruku</vt:lpstr>
      <vt:lpstr>'CDR (KSOW)'!Tytuły_wydruku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CDR Warszawa</cp:lastModifiedBy>
  <cp:lastPrinted>2024-01-08T10:35:57Z</cp:lastPrinted>
  <dcterms:created xsi:type="dcterms:W3CDTF">2022-01-10T07:07:07Z</dcterms:created>
  <dcterms:modified xsi:type="dcterms:W3CDTF">2024-01-23T07:51:21Z</dcterms:modified>
</cp:coreProperties>
</file>