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8671BBC2-D6FD-437D-95DD-3CB2DB9725B4}" xr6:coauthVersionLast="47" xr6:coauthVersionMax="47" xr10:uidLastSave="{00000000-0000-0000-0000-000000000000}"/>
  <bookViews>
    <workbookView xWindow="-120" yWindow="-120" windowWidth="29040" windowHeight="15840" xr2:uid="{CA07AA1F-7A24-4130-A3D2-3414AE2F5653}"/>
  </bookViews>
  <sheets>
    <sheet name="Pomor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2" i="1" l="1"/>
  <c r="R122" i="1"/>
  <c r="O76" i="1"/>
  <c r="O70" i="1"/>
  <c r="O64" i="1"/>
  <c r="O57" i="1"/>
  <c r="O48" i="1"/>
  <c r="O42" i="1"/>
  <c r="O38" i="1"/>
  <c r="O19" i="1"/>
  <c r="O15" i="1"/>
  <c r="O9" i="1"/>
  <c r="O6" i="1"/>
</calcChain>
</file>

<file path=xl/sharedStrings.xml><?xml version="1.0" encoding="utf-8"?>
<sst xmlns="http://schemas.openxmlformats.org/spreadsheetml/2006/main" count="625" uniqueCount="269">
  <si>
    <t xml:space="preserve">Operacje partnerów KSOW do Planu operacyjnego KSOW na lata 2022-2023 - Województwo Pomorskie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</si>
  <si>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</si>
  <si>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</si>
  <si>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</si>
  <si>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</si>
  <si>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</si>
  <si>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</si>
  <si>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</si>
  <si>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</si>
  <si>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</si>
  <si>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</si>
  <si>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</si>
  <si>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</si>
  <si>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</si>
  <si>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</si>
  <si>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</si>
  <si>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</si>
  <si>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</si>
  <si>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</si>
  <si>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</si>
  <si>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</si>
  <si>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</si>
  <si>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</si>
  <si>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</si>
  <si>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</si>
  <si>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</si>
  <si>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</si>
  <si>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</si>
  <si>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</si>
  <si>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</si>
  <si>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</si>
  <si>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</si>
  <si>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</si>
  <si>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</si>
  <si>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</si>
  <si>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</si>
  <si>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</si>
  <si>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Poznajemy lokalne produkty Warmii i Mazur</t>
  </si>
  <si>
    <t>Operacja będzie miała na celu zwiększenie aktywności mieszkańców obszaru PLGR  w zakresie działań związanych z realizacją projektów współpracy związanych z rozwojem sieciowych produktów turystycznych, w tym szczególności opartych na lokalnym dziedzictwie i zasobach. Upowszechnianie wiedzy w oparciu o doświadczenia z innych obszarów związanej z budowania marki lokalnej opartej na rodzimych produktach gastronomicznych w szczególności  dot. zdrowej żywności oraz rozwiązaniami w duchu smart village.</t>
  </si>
  <si>
    <t>Operacja polegać będzie na organizacji  wyjazdu studyjnego. W programie przewidziano wizyty w miejscach położonych na szlaku Dziedzictwa Kulinarnego Warmii i Mazur, spotkania i rozmowy z osobami prowadzącymi obiekty na szlaku oraz zarządzającymi szlakiem kulinarnym, a także w  modelowych miejscach o – smart village.</t>
  </si>
  <si>
    <t xml:space="preserve">krajowy wyjazd studyjny </t>
  </si>
  <si>
    <t xml:space="preserve">liczba wyjazdów studyjnych </t>
  </si>
  <si>
    <t>sztuka</t>
  </si>
  <si>
    <t xml:space="preserve">Przedstawiciele wszystkich sektorów skupionych w ramach PLGR (sektora publicznego, społecznego i gospodarczego), którzy zakładają gotowość do współpracy w ramach promocji obszaru oraz tworzenia sieciowych produktów turystycznych. </t>
  </si>
  <si>
    <t>II-IV</t>
  </si>
  <si>
    <t>n/d</t>
  </si>
  <si>
    <t>Stowarzyszenie Północnokaszubska Lokalna Grupa Rybacka</t>
  </si>
  <si>
    <t>liczba uczestników wyjazdu studyjnego</t>
  </si>
  <si>
    <t>osoba</t>
  </si>
  <si>
    <t>w tym liczba przedstawicieli LGD</t>
  </si>
  <si>
    <t>Promocja szlaków rowerowych w Powiecie Chojnickim - Kaszubska Marszruta w obiektywie</t>
  </si>
  <si>
    <t>Operacja będzie miała na celu rozwój współpracy  w wymiarze usługowym i społecznym przez dążenie do wdrożenia formuły „wsi wielofunkcyjnej”, która rozwija się nie tylko w sektorze rolniczym, ale także przez rozwój innych gałęzi lokalnej gospodarki tj. turystyki rowerowej. Ponadto promocja  głównego produktu lokalnego - szlaku rowerowego "Kaszubska Marszruta"  pozwoli na wykreowanie potencjału turystycznego, który przyciągnie turystów i przyczyni się do wzrostu dochodów przedsiębiorców i  gmin powiatu chojnickiego oraz zwiększenie współpracy w zakresie branży związanej z turystyka rowerową.</t>
  </si>
  <si>
    <t xml:space="preserve">Operacja polegać będzie na organizacji konkursu fotograficznego pn. „Kaszubska Marszruta w obiektywie”, wydaniu kalendarza ze zgłoszonymi w ramach konkursu zdjęciami oraz organizacji spotkania dedykowanego uczestnikom konkursu oraz podmiotom związanym z turystyką rowerową. </t>
  </si>
  <si>
    <t>konkurs</t>
  </si>
  <si>
    <t>liczba konkursów</t>
  </si>
  <si>
    <t>Mieszkańcy województwa pomorskiego</t>
  </si>
  <si>
    <t xml:space="preserve">Powiat Chojnicki </t>
  </si>
  <si>
    <t>liczba uczestników konkursu</t>
  </si>
  <si>
    <t>materiał drukowany</t>
  </si>
  <si>
    <t>liczba tytułów materiałów drukowanych</t>
  </si>
  <si>
    <t>liczba materiałów drukowanych</t>
  </si>
  <si>
    <t>spotkanie informacyjne</t>
  </si>
  <si>
    <t>liczba spotkań</t>
  </si>
  <si>
    <t>Uczestnicy konkursu, przedstawiciele podmiotów związani z turystyką rowerową powiatu chojnickiego</t>
  </si>
  <si>
    <t>liczba uczestników spotkań</t>
  </si>
  <si>
    <t>Leksykon Kuchni Kaszubskiej</t>
  </si>
  <si>
    <t>Operacja będzie miała na celu upowszechnianie wiedzy nt. tradycji i dziedzictwa kulinarnego Kaszub oraz zwiększanie poziomu świadomości branży gastronomicznej w zakresie lokalnych surowców/produktów i tradycji kulinarnych. Ponadto operacja przyczyni się do zwiększenie zainteresowania tematem budowania i wdrażania marki związanej kuchnią kaszubską.</t>
  </si>
  <si>
    <t xml:space="preserve">Operacja będzie polegać na opracowaniu Leksykonu Kuchni Kaszubskiej skierowanego do branży gastronomicznej, szkół gastronomicznych, gospodyń  oraz podmiotów promujących tradycyjną kuchnię kaszubską. Publikacja stanowić będzie zbiór informacji zarówno o daniach, ich składnikach, historycznych producentach czy wydarzeniach lokalnych promujących tradycyjne potrawy/produkty z kuchni kaszubskiej. Leksykon będzie  zawierał definicję i pojęcia  z kaszubskiej kuchni i kultury kulinarnej. Efekt prac związanych z opracowaniem Leksykonu Kuchni Kaszubskiej zostanie zaprezentowany podczas spotkania promującego publikację.
</t>
  </si>
  <si>
    <t>publikacja</t>
  </si>
  <si>
    <t>liczba tytułów publikacji</t>
  </si>
  <si>
    <t>Kucharze, restauratorzy, adepci szkół gastronomicznych, gospodynie oraz lokalni producenci żywności</t>
  </si>
  <si>
    <t xml:space="preserve">Gminny Ośrodek Kultury Sportu i Rekreacji w Chmielnie </t>
  </si>
  <si>
    <t>liczba publikacji</t>
  </si>
  <si>
    <t>Akademia Początkującego Pszczelarza</t>
  </si>
  <si>
    <t xml:space="preserve">Operacja będzie miała na celu zwiększenie wiedzy nt. bioróżnorodności fauny i flory i jej kluczowej roli jaka odgrywa ona w pszczelarstwie. Ponadto edukacyjny charakter operacji przyczyni się do kreowania postaw proekologicznych w tym m.in. związanej z ograniczaniem stosowania środków chemicznych szkodliwych dla zapylaczy, dbałości o zachowanie dużej różnorodności i  stanu pożytków miododajnych. </t>
  </si>
  <si>
    <t>Operacja będzie polegać na organizacji  4 dniowego kursu szkoleniowego dla osób, które chcą rozpocząć swoją przygodę z pszczelarstwem. Natomiast dla dzieci i młodzieży  zorganizowane zostaną: nieszablonowe warsztaty  „Ogród w doniczce”  dot. tworzenie nowych pożytków i mikropożytków dla pszczół i owadów zapylających (bazy pokarmowej) oraz konkurs przyrodniczy „Atlas owadów zapylających". Konkurs  przeprowadzony zostanie w dwóch kategoriach: zbiór rysunków i zbiór fotografii, a instrukcją do przygotowania prac konkursowych (atlasów)  będzie cykl 6  krótkometrażowe filmików sukcesywnie zamieszczanych na platformie internetowej.</t>
  </si>
  <si>
    <t>szkolenia</t>
  </si>
  <si>
    <t>liczba szkoleń</t>
  </si>
  <si>
    <t>Mieszkańcy województwa pomorskiego (w szczególności obszarów wiejskich) zainteresowani tematyką pszczelarstwa i nieposiadający doświadczenia w zakresie prowadzenia pasieki</t>
  </si>
  <si>
    <t xml:space="preserve">Gmina Pszczółki </t>
  </si>
  <si>
    <t>liczba uczestników szkoleń</t>
  </si>
  <si>
    <t>warsztaty</t>
  </si>
  <si>
    <t>liczba warsztatów</t>
  </si>
  <si>
    <t>Mieszkańcy województwa pomorskiego w podziale na dwie kategorie wiekowe: dzieci i młodzież oraz dorośli</t>
  </si>
  <si>
    <t>liczba uczestników warsztatów</t>
  </si>
  <si>
    <t xml:space="preserve">Dzieci i młodzież z województwa pomorskiego </t>
  </si>
  <si>
    <t>Akademia Młodego Pszczelarza 2</t>
  </si>
  <si>
    <t>Operacja będzie miała na celu aktywizację młodzieży wiejskiej na rzecz podejmowania inicjatyw w zakresie rozwoju obszarów wiejskich poprzez upowszechnianie wiedzy w zakresie zachowania bioróżnorodności w ekosystemie, małego przetwórstwa lokalnego  i rozwoju zielonej gospodarki oraz rolnictwa ekologicznego w kontekście pszczelarstwa.</t>
  </si>
  <si>
    <t xml:space="preserve">Operacja będzie polegać na organizacji wizyty studyjnej do czterech miejsc na Pomorzu  prowadzących prośrodowiskowe działania edukacyjne związane z pszczelarstwem, podczas której odbędą się pokazy, prezentacje, spotkania i rozmowy z osobami prowadzącymi odwiedzane obiekty. Na podstawie wiedzy i doświadczeń zdobytych w ramach wizyty studyjnej zorganizowane zostaną warsztaty projektowania ścieżki przyrodniczej Młodego Pszczelarza, w efekcie których powstanie ścieżka edukacyjna prezentująca rośliny miododajne. Operacja obejmuje również przygotowanie tablic edukacyjnych, które będą prezentowane w szkołach i na stronach internetowych oraz realizację filmu edukacyjnego o pszczelarstwie. </t>
  </si>
  <si>
    <t>Liczba szkoleń</t>
  </si>
  <si>
    <t>Mieszkańcy obszarów wiejskich  z obszaru produkcji truskawek kaszubskich (w szczególności młodzież wiejska)</t>
  </si>
  <si>
    <t>Liczba uczestników szkoleń</t>
  </si>
  <si>
    <t xml:space="preserve">Liczba wyjazdów studyjnych </t>
  </si>
  <si>
    <t>Liczba uczestników wyjazdów studyjnych</t>
  </si>
  <si>
    <t>w tym: liczba przedstawicieli LGD</t>
  </si>
  <si>
    <t>Liczba tytułów materiałów drukowanych</t>
  </si>
  <si>
    <t>film</t>
  </si>
  <si>
    <t>Liczba audycji/programów/spotów w Internecie</t>
  </si>
  <si>
    <t>Liczba odwiedzin strony internetowej</t>
  </si>
  <si>
    <t>wejście na stronę</t>
  </si>
  <si>
    <t>Konkurs "Na najlepszy produkt lokalny Gminy Pelplin"</t>
  </si>
  <si>
    <t>Operacja będzie miała na celu zachęcenie mieszkańców gminy Pelplin do aktywności w zakresie wspierania organizacji łańcucha dostaw żywności,  w tym przetwarzania i wprowadzania do obrotu produktów rolnych oraz promocję produktów lokalnych.</t>
  </si>
  <si>
    <t>Operacja będzie polegać na organizacji konkursu na najlepszy produkt lokalny związany z  miejscem jego wytwarzania oraz konferencji podsumowującej konkurs, podczas której odbędzie się wręczenie nagród laureatom konkursu oraz wykład na temat produktu lokalnego.</t>
  </si>
  <si>
    <t>Liczba konkursów</t>
  </si>
  <si>
    <t>Rolnicy, przedstawiciele kół gospodyń wiejskich, organizacji pozarządowych oraz mieszkańcy  gminy Pelplin</t>
  </si>
  <si>
    <t xml:space="preserve">Gmina Pelplin </t>
  </si>
  <si>
    <t>Liczba uczestników konkursu</t>
  </si>
  <si>
    <t>konferencja</t>
  </si>
  <si>
    <t>Liczba konferencji</t>
  </si>
  <si>
    <t>Liczba uczestników konferencji</t>
  </si>
  <si>
    <t>Z pomorskiej zagrody na pomorski stół - rodzime rasy szansą wsi i atutem gastronomii</t>
  </si>
  <si>
    <t xml:space="preserve">Operacja będzie miała na celu wprowadzenie do oferty gastronomicznej produktów i potraw z jagnięciny i wieprzowiny ras rodzimych w oparciu o lokalny potencjał hodowlany pochodzący z obszarów wiejskich województwa pomorskiego w ramach stworzonych krótkich łańcuchów dostaw.  </t>
  </si>
  <si>
    <t>Operacja polegać będzie na organizacji wyjazdu studyjnego obrazującego dobre praktyki wdrożeniowe dokonane na szlaku krajoznawczo - kulinarnym „Niech Cię Zakole” w województwie kujawsko – pomorskim oraz dwóch warsztatów kulinarnych opartych na surowcu rodzimych ras: jagnięciny – rasa pomorska i/lub merynos polski oraz  wieprzowiny rasy puławska i/lub złotnicka z udziałem hodowców wymienionych ras i gastronomów z województwa pomorskiego oraz uczniów ostatnich klas szkoły gastronomicznej zamieszkałych na obszarach wiejskich.</t>
  </si>
  <si>
    <t>Hodowców owiec i świń rodzimych ras, restauratorzy  i właścicieli gospodarstw agroturystycznych oraz uczniowie szkół branżowych z województwa pomorskiego</t>
  </si>
  <si>
    <t>II-III</t>
  </si>
  <si>
    <t>Stowarzyszenie Rzeźników i Wędliniarzy Rzeczypospolitej Polskiej</t>
  </si>
  <si>
    <t>liczba uczestników wyjazdów studyjnych</t>
  </si>
  <si>
    <t>Inteligentne wioski - wspieranie oddolnych inicjatyw promujących ideę smart village</t>
  </si>
  <si>
    <t xml:space="preserve">Operacja będzie miała na celu zwiększenie udziału lokalnej społeczności z terenu gminy Pelplin we wdrażaniu inicjatyw, które mają służyć poprawie jakości i poziomu życia mieszkańców oraz wiejskich rozwojowi gminy i wpisujących w koncepcję smart village. </t>
  </si>
  <si>
    <t xml:space="preserve">Operacja będzie polegać na organizacji wyjazdu studyjnego do wiosek tematycznych promujących idee smart village w województwie kujawsko-pomorskim oraz warsztatów ogrodniczych dla mieszkańców gminy. Warsztaty będą oddolną inicjatywą mieszkańców gminy Pelplin do poprawienia atrakcyjności gminy i jej promocji celem rozwoju gminy. </t>
  </si>
  <si>
    <t>Mieszkańcy gminy Pelplin, w tym m.in. przedstawiciele: podmiotów działających na rzecz rozwoju obszarów wiejskich, kół gospodyń wiejskich, Pelplińskiego Uniwersytetu Trzeciego Wieku, klubu seniora, samorządów lokalnych,  liderzy wiejscy</t>
  </si>
  <si>
    <t>Udział producentów rolnych w VI Festiwalu Truskawek Kaszubskich w Chmielnie</t>
  </si>
  <si>
    <t>Operacja będzie miała na celu wzmocnienie współpracy rolników - producentów truskawek kaszubskich oraz zachęcenie ich do wdrażania innowacyjnych form sprzedaży i podejmowania wspólnych działań promujących produkt wytwarzany w ramach systemu jakości żywności Chronione Oznaczenie Geograficzne, a także zachęcenie plantatorów truskawek z obszaru Pojezierza Kaszubskiego do certyfikacji swoich produktów.</t>
  </si>
  <si>
    <t>Operacja polegać będzie na przygotowaniu przez producentów rolnych wspólnego stoiska handlowo-informacyjno-promocyjnego podczas VI Festiwalu Truskawek Kaszubskich w Chmielnie. Prezentacja składać się będzie z części handlowej, w ramach której 10 producentom truskawek zapewnione zostaną miejsca do sprzedaży owoców i bezpośrednich spotkań z konsumentami, części informacyjnej - punktu informacyjnego, w którym będą udzielane informacje o przebiegu certyfikacji, korzyściach wynikających z uzyskania znaku Chronione Oznaczenie Geograficzne , a także możliwościach korzystania przez certyfikujących się rolników z Programu Rozwoju Obszarów Wiejskich oraz części promocyjnej, na której kucharze profesjonaliści w atrakcyjny sposób będą prezentować możliwości kulinarnego wykorzystania truskawek.</t>
  </si>
  <si>
    <t>stoisko wystawiennicze na imprezie plenerowej</t>
  </si>
  <si>
    <t>Liczba stoisk wystawienniczych na imprezie plenerowej</t>
  </si>
  <si>
    <t>Rolnicy z obszaru Pojezierza Kaszubskiego (tj. powiatu kartuskiego, kościerskiego i bytowskiego oraz przyległych gmin)</t>
  </si>
  <si>
    <t xml:space="preserve">Kaszubskie Stowarzyszenie Producentów Truskawek </t>
  </si>
  <si>
    <t>Szacowana liczba odwiedzających stoiska wystawiennicze na imprezie plenerowej</t>
  </si>
  <si>
    <t>Konferencja "Działajmy razem -promocja współpracy rolników"</t>
  </si>
  <si>
    <t xml:space="preserve">Operacja będzie miała na celu przekazanie wiedzy i wymianę doświadczeń na temat działalności grup producentów rolnych oraz przedstawienie możliwości, jakie dają wspólne inwestycje oraz członkostwo w grupie producentów rolnych. </t>
  </si>
  <si>
    <t>Operacja będzie polegać na zorganizowaniu konferencji skierowanej do rolników oraz doradców rolniczych, podczas której  przedstawione zostaną praktyczne informacje  z zakresu przepisów prawnych regulujących tworzenia i uczestnictwo w grupach producentów rolnych, a także korzyści ekonomicznych zrzeszania się rolników w grupy producenckie.</t>
  </si>
  <si>
    <t xml:space="preserve">Rolnicy prowadzący gospodarstwa rolne na terenie województw pomorskiego, kujawsko- pomorskiego i warmińsko-mazurskiego oraz doradcy rolniczy z województwa pomorskiego prowadzący działalność doradczą na terenie województwa pomorskiego </t>
  </si>
  <si>
    <t>I-IV</t>
  </si>
  <si>
    <t xml:space="preserve">Pomorski Ośrodek Doradztwa Rolniczego w Lubaniu </t>
  </si>
  <si>
    <t>w tym: liczba doradców</t>
  </si>
  <si>
    <t>Wymiana oraz upowszechnianie wiedzy i doświadczeń - krótki łańcuch dostaw żywności w praktyce</t>
  </si>
  <si>
    <t xml:space="preserve">Operacja będzie miała na celu podniesienie wiedzy na temat funkcjonowania krótkich łańcuchów dostaw żywności oraz aktywizację uczestników operacji na rzecz podejmowania i wdrażania inicjatyw w zakresie rozwoju gospodarczego obszarów wiejskich. </t>
  </si>
  <si>
    <t xml:space="preserve">Operacja polegać będzie na organizacji cyklu warsztatów szkoleniowych oraz wizyty studyjnej do Małopolski w celu poznania praktycznych rozwiązań zastosowania systemów sprzedażowych w formule krótkich łańcuchów dostaw żywności.  </t>
  </si>
  <si>
    <t>warsztaty, wyjazd studyjny krajowy</t>
  </si>
  <si>
    <t>Liczba warsztatów</t>
  </si>
  <si>
    <t>Rolnicy, producenci produktów rolnych  z terenu powiatu chojnickiego zainteresowani współpracą w ramach wspólnej sprzedaży wytworzonych przez siebie artykułów spożywczych w systemie krótkich łańcuchów dostaw żywności</t>
  </si>
  <si>
    <t>III-IV</t>
  </si>
  <si>
    <t>Stowarzyszenie Wdzydzko Charzykowska Lokalna Grupa Rybacka  "Morenka"</t>
  </si>
  <si>
    <t>Liczba uczestników warsztatów</t>
  </si>
  <si>
    <t xml:space="preserve">Szlak Truskawek Kaszubskich </t>
  </si>
  <si>
    <t>Operacja będzie miała na celu pogłębienie współpracy między rolnikami – plantatorami truskawek na Kaszubach i innym podmiotami z branży turystycznej, gastronomicznej, organizacjami i samorządami z obszaru tzw. „zagłębia truskawek” we wspólnej inicjatywie utworzenia Szlaku Truskawek Kaszubskich.</t>
  </si>
  <si>
    <t>Operacja polegać będzie na opracowaniu koncepcji Szlaku Truskawek Kaszubskich, która określi m.in. potencjał produkcyjnego i potencjału przetwórczy obszaru, diagnozę istniejących atrakcji i ofert bazujących na kaszubskiej truskawce oraz organizacji spotkań warsztatowych o charakterze kreatywnym i generującym pomysły do wdrożenia w przestrzeni Szlaku.</t>
  </si>
  <si>
    <t>analiza</t>
  </si>
  <si>
    <t>liczba analiz</t>
  </si>
  <si>
    <t>Producenci truskawek kaszubskich, rolnicy, producenci produktów lokalnych, przetwórcy, przedstawiciele branży turystycznej, gastronomicznej, organizacji pozarządowych i samorządowców związani tematycznie ze wspólnymi działania  przy opracowaniu szlaku opartego na truskawka kaszubska  - Kaszëbskô malëna</t>
  </si>
  <si>
    <t>spotkania warsztatowe</t>
  </si>
  <si>
    <t>liczba spotkań warsztatowych</t>
  </si>
  <si>
    <t>liczba uczestników</t>
  </si>
  <si>
    <t>Damnicka Akademia Warsztatowa</t>
  </si>
  <si>
    <t>Operacja będzie miała na celu aktywizację - zachęcenie do aktywności społecznej,  kulturalnej i zawodowej oraz  budowanie poczucia tożsamości lokalnej uczestników operacji poprzez kultywowanie i pielęgnowanie tradycji, zwyczajów ludowych.</t>
  </si>
  <si>
    <t xml:space="preserve">Operacja polegać będzie na organizacji cyklu warsztatów rękodzielniczych kultywujących wiejskie tradycje regionu (m.in. warsztaty tkackie, ceramiczno-garncarskie, malowania na szkle, malowania na jedwabiu), które będą dla uczestników inspiracją do rozwoju pasji i zainteresowań, a także wskazaniem możliwości podjęcia działań zarobkowych w życiu dorosłym. </t>
  </si>
  <si>
    <t>Uczniowie i absolwenci Specjalnego Ośrodka Szkolno-Wychowawczego w Damnicy - osoby niepełnosprawne mieszkające na obszarach wiejskich, osoby wykluczone z aktywności społecznej i zawodowej.</t>
  </si>
  <si>
    <t>Centrum Kultury Powiatu Słupskiego</t>
  </si>
  <si>
    <t>Aktywizacja mieszkańców i kultywowanie tradycji na terenie Gminy Słupsk poprzez organizację warsztatów</t>
  </si>
  <si>
    <t>Operacja będzie miała na celu aktywizację mieszkańców Ziemi Słupskiej do działalności opartej na tradycjach pomorskiej wsi,  budowanie tożsamości lokalnej. Operacja stanowić będzie również motywację do rozwoju inicjatyw służących promocji różnych form aktywności rękodzielniczej, kulinarnej z wykorzystaniem lokalnego dziedzictwa kultury i tradycji ludowej.</t>
  </si>
  <si>
    <t>Operacja będzie polegać na organizacji warsztatów kultywujących i pielęgnujących tradycje,  zwyczaje ludowe przekazywane z pokolenia na pokolenie (warsztaty zielarskie, serowarskie) oraz tradycje rękodzielnicze związane z zanikającymi zawodami (warsztaty z garncarstwa, wikliniarstwa, hafciarstwa).</t>
  </si>
  <si>
    <t>Mieszkańcy gminy Słupsk oraz gmin sąsiadujących</t>
  </si>
  <si>
    <t>Centrum Kultury i Biblioteka Publiczna Gminy Słupsk</t>
  </si>
  <si>
    <t xml:space="preserve">IV Pomorska Spartakiada Kulturalno-Rekreacyjna Kół Gospodyń Wiejskich </t>
  </si>
  <si>
    <t>Operacja będzie miała na celu integrację i aktywizację środowiska wiejskiego poprzez aktywności kulturalno-sportowe oraz  wymianę i upowszechnianie wiedzy i doświadczeń dotyczących tradycji i dziedzictwa kulturowego wsi, w szczególności lokalnego rękodzieła i produktów lokalnych oraz dobrych praktyk dotyczących aktywizacji środowisk wiejskich.</t>
  </si>
  <si>
    <t xml:space="preserve">Operacja polegać będzie na zorganizowaniu konkursu o zasięgu wojewódzkim dla kół gospodyń wiejskich, w ramach którego zrealizowanych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 </t>
  </si>
  <si>
    <t xml:space="preserve">Koła gospodyń wiejskich z województwa pomorskiego </t>
  </si>
  <si>
    <t>liczba uczestników konkursów</t>
  </si>
  <si>
    <t>liczba audycji/programów/spotów w Internecie</t>
  </si>
  <si>
    <t>liczba odwiedzin strony internetowej</t>
  </si>
  <si>
    <t>XVII Turniej Kół Gospodyń Wiejskich Województwa Pomorskiego</t>
  </si>
  <si>
    <t xml:space="preserve">Celem operacji będzie integracja środowiska wiejskiego w województwie pomorskim, a także aktywizacja mieszkańców obszarów wiejskich poprzez budowanie partnerskiej współpracy ze społecznością lokalną.  Operacja będzie również okazją do inspirowania społeczności do pracy zespołowej i podjęcie działań mających na celu rozwój usług społecznych, podtrzymanie i zachowanie dziedzictwa kulturowego Pomorza. </t>
  </si>
  <si>
    <t xml:space="preserve">Operacja będzie polegać na organizacji konkursu -Turnieju Kół Gospodyń Wiejskich z województwa pomorskiego wyłonionych w eliminacjach powiatowych i/lub regionalnych, które odbyły się w latach 2019-2020 na podstawie regulaminu XVII Turnieju Kół Gospodyń Wiejskich Województwa Pomorskiego. Poprzez prezentację poszczególnych konkurencji zostanie wyeksponowane różnorodne dziedzictwo kulturowe subregionów województwa pomorskiego, w tym tradycja i dziedzictwo kulinarne. Ponadto Turniej będzie okazją zaprezentowania przez pomorskie koła gospodyń wiejskich swojej twórczość. </t>
  </si>
  <si>
    <t>Wokół ludowego Łabędzia - cykl międzypokoleniowych wakacyjnych zajęć rozwijających dla mieszkańców sołectwa Kiełpino</t>
  </si>
  <si>
    <t>Operacja będzie miała na celu aktywizację i integrację społeczną i międzypokoleniową mieszkańców sołectwa Kiełpino oraz wzmocnienie poczucia tożsamości lokalnej poprzez wymianę i upowszechnianie wiedzy i doświadczeń dotyczących lokalnego dziedzictwa kulturowego i rękodzieła.</t>
  </si>
  <si>
    <t xml:space="preserve">Operacja polegać będzie na organizacji cyklu warsztatów dotyczących  motywu łabędzia, od którego pochodzi nazwa wsi i sołectwa Kiełpino (m.in. warsztaty pisarskie, malowania na szkle oraz upcyklingu) oraz organizacji konkursu dla uczestników warsztatów na wykonanie produktu lokalnego, w postaci pamiątki turystycznej z Kiełpina z motywem łabędzia. </t>
  </si>
  <si>
    <t>Mieszkańcy sołectwa Kiełpino - grupa o składzie reprezentatywnym dla całej społeczności sołectwa (uczniowie, studenci, osoby aktywne zawodowo, bezrobotni, emeryci, renciści, niepełnosprawni itp.)</t>
  </si>
  <si>
    <t>Miejska i Powiatowa Biblioteka Publiczna im. Janusza Żurakowskiego w Kartuzach</t>
  </si>
  <si>
    <t>Liczba uczestników konkursów</t>
  </si>
  <si>
    <t>Organizacja cyklu szkoleń dla branży agroturystycznej</t>
  </si>
  <si>
    <t xml:space="preserve">Operacja będzie miała na celu podniesienie wiedzy w zakresie prowadzenia pozarolniczej działalności w zakresie usług noclegowych co przyczyni się do wzrostu dochodów i ich dywersyfikacji w gospodarstwach agroturystycznych. Ponadto realizacja operacji zachęci mieszkańców Szwajcarii Kaszubskiej do podejmowania działań na rzecz nowego podejścia do własnych obiektów noclegowych, do poprawy ich wizerunku, otoczenia, a także promocji i sprzedaży własnej oferty co przełoży się na lepszą pozycję rynkową tych miejsc, większą popularność regionu. </t>
  </si>
  <si>
    <t xml:space="preserve">Operacja będzie polegać  polega na organizacji cyklu szkoleń dla przedstawicieli branży agroturystycznej. Do udziału w projekcie zaproszeni zostaną kwaterodawcy, którzy prowadzą swoje obiekty na terenie powiatu kartuskiego i gminy Przywidz – obszaru działania LGD Stowarzyszenia Turystyczne Kaszuby. Na cykl szkoleń składać się będą 3 dni szkoleniowe, każdy poświęcone tematom dot. estetyki obiektu noclegowego, zagospodarowanie przestrzeni wokół gospodarstw oraz marketingu i sprzedaży usług noclegowych. Udział w szkoleniu pozwoli na zdobycie kompleksowej wiedzy na temat dostosowania własnego obiektu do wymagań turystów, obowiązujących trendów w turystyce, znalezieniu wyróżników danej oferty a także przygotowaniu właścicieli obiektów do zaoferowania swoim gościom niepowtarzalnej oferty. </t>
  </si>
  <si>
    <t>Właściciele obiektów noclegowych świadczących usługi agroturystyczne na terenie działania Stowarzyszenia Turystyczne Kaszuby, czyli na obszarze powiatu kartuskiego i Gminy Przywidz.</t>
  </si>
  <si>
    <t xml:space="preserve">Stowarzyszenie Turystyczne Kaszuby </t>
  </si>
  <si>
    <t>Organizacja warsztatów rękodzielniczych - ceramika i batik</t>
  </si>
  <si>
    <t>Operacja będzie miała na celu rozwój dziedzictwa kulturowego Kaszub poprzez przekazanie wiedzy na temat wykorzystania zasobów naturalnych i kulturowych. Przekazanie tej wiedzy pozwoli wzmocnić rozwój regionu Kaszub, wpłynie na promocję przedsiębiorczości związanej z dziedzictwem kulturowym regionu, a tym samym będzie sprzyjać rozwojowi gospodarczemu.</t>
  </si>
  <si>
    <t xml:space="preserve">Operacja będzie polegać na organizacji warsztatów rękodzielniczych wykorzystujących wzornictwo kaszubskie (warsztaty ceramiczne, batik) podczas których uczestnicy nabędą  wiedzę pozwalającą na zdobycie nowych, praktycznych umiejętności dla zachowania dziedzictwa kulturowego regionu. </t>
  </si>
  <si>
    <t>warsztat</t>
  </si>
  <si>
    <t>Mieszkańcy województwa pomorskiego z obszaru powiatu kartuskiego i gminy Przywidz.</t>
  </si>
  <si>
    <t>Akademia Pszczelarza</t>
  </si>
  <si>
    <t>Operacja będzie miała na celu podnoszenie kompetencji pszczelarskich w prowadzeniu nowoczesnego biogospodarstwa poprzez wymianę wiedzy ze środowiskiem akademickim i doświadczonymi praktykami sztuki pszczelarskiej oraz upowszechnienie dobrych praktyk na rzecz bioróżnorodności i zrównoważonego rozwoju.</t>
  </si>
  <si>
    <t xml:space="preserve">Operacja polegać będzie na organizacji cyklu szkoleń (w tym dwóch warsztatów wyjazdowych do pasieki) co pozwoli zaktywizować i zwiększyć wiedzę uczestników w zakresie produkcji pszczelej i możliwość zwiększenia dochodu z działalności pszczelarskiej.  W ramach operacji  zorganizowany zostanie również konkurs fotograficzny na najlepiej zagospodarowaną pasiekę, który pozwoli zidentyfikować i wypromować najciekawsze praktyki i działania związane z hodowlą pszczół w województwie pomorskim. </t>
  </si>
  <si>
    <t>szkolenie / warsztat</t>
  </si>
  <si>
    <t>Pszczelarze profesjonalni i amatorzy prowadzący działalność w zakresie produkcji miodu i  produktów pszczelich na obszarach wiejskich województwa pomorskiego</t>
  </si>
  <si>
    <t>Dziedzictwo kulturowe szansą rozwoju zrównoważonej turystyki oraz edukacji regionalnej</t>
  </si>
  <si>
    <t>Celem operacji będzie promocja i upowszechnienie tradycji kaszubskiej wsi w kontekście jej potencjału dla kreowania oferty turystycznej oraz wspierania edukacji regionalnej na Kaszubach.</t>
  </si>
  <si>
    <t>Operacja będzie polegać na zorganizowaniu konferencji skierowanej do podmiotów branży turystycznej z obszaru Szwajcarii Kaszubskiej, podczas której  przedstawione zostaną trendy w turystyce kulturowej, rozwój produktów turystyki wiejskiej wykorzystujących  dziedzictwo kulturowe oraz sylwetki lokalnych pasjonatów zajmujących się zawodowo profesjami uznawanymi za ginące.</t>
  </si>
  <si>
    <t>liczba konferencji</t>
  </si>
  <si>
    <t>Przedstawiciele branży turystycznej, podmiotów kultywujących tradycje na Kaszubach związane z ginącymi zawodami, lokalnym rękodziełem i produktami lokalnymi, osoby mające wpływ na kreowanie oferty turystycznej oraz edukacji regionalnej z terenu Szwajcarii Kaszubskiej.</t>
  </si>
  <si>
    <t>liczba uczestników konferencji</t>
  </si>
  <si>
    <t>Zdrowie, odporność, uroda - poznaj życiodajną moc ziół</t>
  </si>
  <si>
    <t xml:space="preserve">Celem operacji będzie zapoznanie uczestników ze sposobami przygotowywania produktów z ziół  co przyczyni się do uatrakcyjnienia i promocji m.in. oferty agroturystycznej, rozwoju małych gospodarstw, lokalnych społeczności  oraz do zwiększenia świadomości uczestników szkoleń na temat możliwości uzyskiwania dodatkowych dochodów. </t>
  </si>
  <si>
    <t xml:space="preserve">Operacja będzie polegać na przeprowadzeniu szkoleń połączonych z warsztatami praktycznymi, których tematem będzie zastosowanie ziół. W trakcie szkoleń uczestnicy pozyskają wiedzę teoretyczną i praktyczną na temat pozyskiwania ziół z zasobów środowiska naturalnego pomorskich łąk, możliwości ekologicznej uprawy ziół jak również wykorzystania ziół w dietetyce, kosmetologii, medycynie naturalnej czy jako produkt lokalny wzbogacający np. ofertę agroturystyczną. Przybliżone zostaną również informacje z zakresu możliwości sprzedaży produktów z ziół, a tym samym poszerzenia własnego koszyka usług czy oferty lokalnej pomorskiej wsi. </t>
  </si>
  <si>
    <t>szkolenie</t>
  </si>
  <si>
    <t>Rolnicy, właściciele gospodarstw agroturystycznych, członkowie kół gospodyń wiejskich i rad sołeckich z terenu województwa pomorskiego.</t>
  </si>
  <si>
    <t>Pomorska Izba Rolnicza</t>
  </si>
  <si>
    <t>Skarby Powiatu Chojnickiego</t>
  </si>
  <si>
    <t>Celem operacji będzie upowszechnienie wiedzy w zakresie walorów przyrodniczych i kulturowych zlokalizowanych na szlakach rowerowych Kaszubskiej Marszruty, promocja ruchu turystycznego i lokalnych produktów.</t>
  </si>
  <si>
    <t>Operacja będzie polegała na wydaniu publikacji przedstawiającej najciekawsze miejsca powiatu chojnickiego związane ze szlakiem rowerowym Kaszubska Marszruta. Publikacja stanowić będzie opis kaszubskiej trasy rowerowej z jej najciekawszymi miejscami przyrodniczymi, historycznymi, architektonicznymi  oraz ze szczególnym uwzględnieniem dziedzictwa kulturowego tj.  folkloru wiejskiego i  lokalnych produktów wytwarzanych przez mieszkańców powiatu. Wydana publikacja zostanie zaprezentowana podczas spotkania promującego i promowana w prasie regionalnej.</t>
  </si>
  <si>
    <t>Ogół społeczeństwa.</t>
  </si>
  <si>
    <t>Smakuj Kaszuby</t>
  </si>
  <si>
    <t xml:space="preserve">Celem operacji będzie prezentacja i promocja walorów kuchni kaszubskiej oraz  tradycyjnych lokalnych produktów. Dzięki realizacji operacji wzmocniona zostanie tożsamość kulturowa oraz zachowane zostaną wartości kultury materialnej i niematerialnej Kaszub. </t>
  </si>
  <si>
    <t xml:space="preserve">Operacja będzie polegać na wydaniu publikacji, która prezentować będzie kaszubskich lokalnych producentów żywności oraz  tradycyjne przepisy. Materiały do publikacji zostaną pozyskane m.in. poprzez organizację konkursu kulinarnego. Założone formy realizacji operacji  pozwolą na zaangażowanie całej społeczności lokalnej i sprzyjać będą utrwalaniu przekazywanych z pokolenia na pokolenie przepisów kuchni kaszubskiej. </t>
  </si>
  <si>
    <t xml:space="preserve">Koła gospodyń wiejskich i mieszkańcy powiatu kartuskiego. </t>
  </si>
  <si>
    <t>Gmina Somonino</t>
  </si>
  <si>
    <t>Wizyta studyjna w wioskach tematycznych na Dolnym Śląsku dla mieszkańców Gminy Morzeszczyn</t>
  </si>
  <si>
    <t>Celem operacji będzie identyfikacja dobrych praktyk oraz zdobycie wiedzy z zakresu zasad i tworzenia wiosek tematycznych, co wpłynie na możliwości wykorzystania potencjału własnego regionu do rozwoju gospodarczego oraz podejmowanie własnych inicjatyw.</t>
  </si>
  <si>
    <t>Operacja zakłada organizację wyjazdu studyjnego do 6 wiosek tematycznych na Dolnym Śląsku w celu zapoznania się z zasadami tworzenia i funkcjonowania wiosek tematycznych co zachęci uczestników do stworzenia własnych działalności bazujących na lokalnych zasobach i w ten sposób poszerzenia ofertę m.in. turystycznej gminy Morzeszczyn.</t>
  </si>
  <si>
    <t>wyjazd studyjny krajowy</t>
  </si>
  <si>
    <t>Lokalni liderzy – sołtysi, KGW, młodzi rolnicy, przedstawicieli aktywnych organizacji pozarządowych z  gminy Morzeszczyn</t>
  </si>
  <si>
    <t>Biblioteka- Ośrodek Kultury w Morzeszczynie</t>
  </si>
  <si>
    <t xml:space="preserve">Małopolskim Szlakiem Winnym- przeniesienie doświadczeń w uprawie winorośli i produkcji wina szansą na rozwój pomorskich rolników. Międzyregionalny transfer wiedzy. </t>
  </si>
  <si>
    <t>Celem operacji będzie wymiana praktyk pomiędzy podmiotami zainteresowanymi rozwojem obszarów wiejskich oraz skorzystanie z doświadczeń małopolskich producentów rolnych  w poszukiwaniu szans na rozwój gospodarstw rolnych w województwie pomorskim, w tym wzrost ich dochodowości.</t>
  </si>
  <si>
    <t>Operacja będzie polegać na organizacji wyjazdu studyjnego podczas którego uczestnicy nabędą wiedzę praktyczną dotyczącą upraw winorośli oraz teoretyczną z zakresu produkcji wina. Zdobyte informacje na temat uprawy winorośli, produkcji wina, turystyki winiarskiej i możliwości uprawy winorośli w województwie pomorskim zostaną zaprezentowane szerszemu gronu zainteresowanych w postaci artykułu w prasie branżowej.</t>
  </si>
  <si>
    <t>Rolnicy, doradcy rolniczy oraz przedstawiciele podmiotów zaangażowanych w rozwój obszarów wiejskich województwa pomorskiego.</t>
  </si>
  <si>
    <t>Identyfikacja potencjału KGW Gminy Miastko poprzez organizację wyjazdu i wydanie publikacji z przepisami kulinarnymi</t>
  </si>
  <si>
    <t>Celem operacji będzie wspieranie włączenia społecznego poprzez zidentyfikowanie umiejętności, potencjału i zwiększenie możliwości rozwoju kół gospodyń wiejskich z terenu gminy Miastko na podstawie poznania istniejących przedsięwzięć z zakresu ekonomii społecznej oraz promocja i kultywowanie dziedzictwa kulinarnego  gminy.</t>
  </si>
  <si>
    <t>Operacja zakłada organizację wyjazdu studyjnego dla członków kół gospodyń wiejskich (KGW) z terenu gminy Miastko oraz wydanie publikacji z przepisami kulinarnymi zebranymi przez KGW. Działania te umożliwią zapoznanie się z przykładami prowadzenia działalności w oparciu o posiadane zasoby lokalne, możliwości i pasje, a także poznanie sposobów promocji własnych produktów / wyrobów itp. Wydanie publikacji z przepisami kulinarnymi będzie formą promocji lokalnego dziedzictwa kulinarnego kultywowanego.</t>
  </si>
  <si>
    <t>Koła gospodyń wiejskich z gminy Miastko.</t>
  </si>
  <si>
    <t>Gmina Miastko</t>
  </si>
  <si>
    <t>Damnicka Akademia Warsztatowa 2023</t>
  </si>
  <si>
    <t>Celem operacji będzie aktywizacja i pobudzanie do działalności opartej na tradycjach pomorskiej wsi oraz włączenie w inicjatywy i działania lokalne grupy defaworyzowanej – uczniów i absolwentów ośrodka szkolno - wychowawczych z gminy Damnicy.</t>
  </si>
  <si>
    <t>Operacja zakłada przeprowadzenie szeregu warsztatów rękodzielniczych, zielarskich oraz kulinarnych dla uczniów/absolwentów  ośrodków szkolno-wychowawczych oraz mieszkańców Damnicy. Udział w zaplanowanych warsztatach przyczyni się do wzrostu aktywności społecznej oraz integracji młodzieży z ośrodków wychowawczych  z lokalnym środowiskiem tj. osobami działającymi w lokalnych organizacjach, stowarzyszeniach społeczno-kulturalnych, co umożliwi pokazanie potencjału twórczego osób z niepełnosprawnościami, nawiązanie współpracy z osobami działającymi w lokalnych organizacjach oraz podejmowanie konkretnych wspólnych działań lokalnych bazujących na umiejętnościach nabytych w trakcie warsztatów.</t>
  </si>
  <si>
    <t>Młodzież z ośrodków szkolno-wychowawczych oraz mieszkańcy gminy Damnica</t>
  </si>
  <si>
    <t>Szkolenie dla Młodzieżowej Rady Gminy w Dębnicy Kaszubskiej</t>
  </si>
  <si>
    <t>Celem operacji jest aktywizacja i włączenie młodych mieszkańców gminy Dębnica Kaszubska w proces zarządzania samorządem lokalnym, rozwój lokalnych inicjatyw ukierunkowanych na wzmocnienie potencjału oraz nabycie wiedzy i umiejętności z zakresu funkcjonowania samorządu terytorialnego ze szczególnym podkreśleniem roli i zadań Młodzieżowej Rady Gminy.</t>
  </si>
  <si>
    <t>Operacja obejmuje organizację cyklu warsztatów szkoleniowych dla członków młodzieżowej rady działającej w gminie Dębnica Kaszubska z zakresu funkcjonowania i działalności młodzieżowych rad gminnych oraz rozwoju lokalnego.</t>
  </si>
  <si>
    <t>Członkowie Młodzieżowej Rady Gminy Dębnica Kaszubska</t>
  </si>
  <si>
    <t>Gmina Dębnica Kaszubska</t>
  </si>
  <si>
    <t>Tradycja i nowoczesność- aktywizacja mieszkańców Gminy Ustka poprzez organizację warsztatów</t>
  </si>
  <si>
    <t xml:space="preserve">Celem operacji jest aktywizacja, pobudzanie do działalności opartej na tradycjach wsi polskiej i budowanie tożsamości lokalnej mieszkańców poprzez kultywowanie i pielęgnowanie tradycji, zwyczajów ludowych, wiedzy przekazywanej z pokolenia na pokolenie, a zwłaszcza tradycji rękodzielniczych obecnie zanikających. </t>
  </si>
  <si>
    <t>Operacja polegać będzie na organizacji cyklu warsztatów  kultywujących tradycje regionu (m.in. warsztaty wikliniarsko-plecionkarskie, ceramiczno-garncarskie, wyrobów z siana i słomy). Warsztaty pozwolą na aktywizację i integrację mieszkańców gminy Ustaka, w tym m.in. osób z domów pomocy społecznej. Zdobyte przez uczestników umiejętności pozwolą na kultywowanie dziedzictwa kulturowego Ziemi Słupskiej przy okazji organizacji różnych wydarzeń kulturalnych odbywających się na obszarze gminy Ustka np. kiermaszów, jarmarków, wystaw twórczości rękodzielniczej.</t>
  </si>
  <si>
    <t>Mieszkańcy domów pomocy społecznej i mieszkańcy gminy Ustka.</t>
  </si>
  <si>
    <t>Centrum Kultury Gminy Ustka</t>
  </si>
  <si>
    <t>XVIII Turniej Kół Gospodyń Wiejskich Województwa Pomorskiego</t>
  </si>
  <si>
    <t xml:space="preserve">Celem operacji będzie integracja środowiska wiejskiego, a także aktywizacja pomorskich kół gospodyń wiejskich do budowanie partnerskiej współpracy ze społecznością lokalną i kreowania m.in. życia kulturalnego mieszkańców Pomorza. </t>
  </si>
  <si>
    <t xml:space="preserve">Operacja zakłada organizację finału (etapu wojewódzkiego) konkursu dla pomorskich kół gospodyń wiejskich. Wybrana forma wpłynie na zwiększenie aktywności społecznej oraz włączenie osób z grupy defaworyzowanej (m.in. kobiet z obszarów wiejskich) w inicjatywy i działania podejmowane lokalnie na rzecz zachowania tradycji i dziedzictwa kulturowego wsi. </t>
  </si>
  <si>
    <t>min.90- max. 160</t>
  </si>
  <si>
    <t>V Pomorska Spartakiada Kulturalno- Rekreacyjna Kół Gospodyń Wiejskich</t>
  </si>
  <si>
    <t>Operacja będzie miała na celu integrację i aktywizację środowiska wiejskiego poprzez aktywności kulturalno-sportowe oraz wymianę i upowszechnianie wiedzy i doświadczeń dotyczących tradycji i dziedzictwa kulturowego pomorskiej wsi, w szczególności lokalnego rękodzieła i produktów lokalnych oraz dobrych praktyk dotyczących aktywizacji środowisk wiejskich.</t>
  </si>
  <si>
    <t>Operacja polegać będzie na zorganizowaniu konkursu o zasięgu wojewódzkim dla kół gospodyń wiejskich, w ramach którego przeprowadzonych zostanie 12 konkurencji z dziedziny kultury, sportu i rekreacji. Udział w poszczególnych konkurencjach będzie okazją do aktywizacji i zaprezentowania działalności kulturalno-edukacyjnej oraz  dobrych praktyk realizowanych przez koła gospodyń wiejskich, a także wzajemnej inspiracji poprzez wymianę doświadczeń i pomysłów.</t>
  </si>
  <si>
    <t>liczba audycji/programów/spotów w internecie</t>
  </si>
  <si>
    <t xml:space="preserve">liczba odwiedzin strony internetowej </t>
  </si>
  <si>
    <t>Organizacja wiosek tematycznych i atrakcji turystycznych jako inspiracja dla mieszkańców gminy Miastko</t>
  </si>
  <si>
    <t>Celem operacji będzie zainteresowanie mieszkańców gminy Miastko możliwościami rozwoju zamieszkałego obszaru w oparciu o własne zasoby: atrakcje, zabytki, produkty czy usługi. Operacja przyczyni się integracji społeczeństwa, w tym osób starszych, grup mniejszościowych  i młodzieży w celu stworzenia atrakcji lokalnej gminy Miastko i zorganizowania wokół niej podmiotu ekonomii społecznej.</t>
  </si>
  <si>
    <t xml:space="preserve">Operacja polegać będzie na organizacji  wyjazdu studyjnego do wiosek tematycznych, miejsc i organizacji społecznych wykorzystujących potencjał i lokalne zasoby. Wyjazd będzie stanowił tzw. „stadium przypadku” w ramach, którego uczestnicy naocznie zobaczą jak można promować  lokalne produkty. </t>
  </si>
  <si>
    <t>Mieszkańcy 20 sołectw gminy Miastko.</t>
  </si>
  <si>
    <t>III</t>
  </si>
  <si>
    <t>liczba uczestników  wyjazdów studyjnych</t>
  </si>
  <si>
    <t>Konkurs Aktywne Społeczeństwo w koncepcji Inteligentnych Wiosek</t>
  </si>
  <si>
    <t>Celem operacji będzie przybliżenie i promowanie aktywności  wpisujących się w koncepcję inteligentnych wiosek oraz pobudzenia aktywności lokalnego społeczeństwa do działania na rzecz najbliższego otoczenia przy wykorzystaniu nowoczesnych metod i technologii.</t>
  </si>
  <si>
    <t>Operacja polegać będzie na organizacji konkursu, którego przedmiotem będzie wyłonienie oraz nagrodzenie aktywności wpisujących się w koncepcje inteligentnych wiosek zrealizowanych przez sołectwa i organizacje społeczne z terenu gmin: Gniewino, Wejherowo, Choczewo, Cewice, Wicko, Nowa Wieś Lęborska oraz miasta Łeba. Forma konkursu pozwoli zidentyfikować „dobre praktyki” realizowane przez mieszkańców gmin oraz zachęci w do organizacji kolejnych  kreatywnych aktywność w małych społecznościach wiejskich.</t>
  </si>
  <si>
    <t>Sołtysi, rady soleckie, lokalne organizacje społeczne z  gmin Gniewino, Wejherowo, Choczewo, Cewice, Wicko, Nowa Wieś Lęborska oraz miasta Łeba</t>
  </si>
  <si>
    <t>Stowarzyszenie "Bursztynowy Pasaż" Lokalna Grupa Działania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</si>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</sst>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7"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name val="Calibri"/>
      <family val="2"/>
      <charset val="238"/>
    </font>
    <font>
      <sz val="10"/>
      <name val="Calibri"/>
      <family val="2"/>
      <charset val="238"/>
      <scheme val="minor"/>
    </font>
    <font>
      <sz val="11"/>
      <name val="Calibri"/>
      <family val="2"/>
      <charset val="238"/>
    </font>
  </fonts>
  <fills count="3">
    <fill>
      <patternFill patternType="none"/>
    </fill>
    <fill>
      <patternFill patternType="gray125"/>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 xfId="0" applyFont="1" applyFill="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 fontId="4" fillId="2"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0" fillId="0" borderId="0" xfId="0"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center" wrapText="1"/>
    </xf>
    <xf numFmtId="0" fontId="3" fillId="0" borderId="3" xfId="0" applyFont="1" applyBorder="1" applyAlignment="1">
      <alignment vertical="center"/>
    </xf>
    <xf numFmtId="0" fontId="3" fillId="0" borderId="2" xfId="0" applyFont="1" applyBorder="1" applyAlignment="1">
      <alignment horizontal="left" vertical="center"/>
    </xf>
    <xf numFmtId="4" fontId="3" fillId="0" borderId="2" xfId="0" applyNumberFormat="1" applyFont="1" applyBorder="1" applyAlignment="1">
      <alignment horizontal="center" vertical="center"/>
    </xf>
    <xf numFmtId="0" fontId="0" fillId="0" borderId="0" xfId="0"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left" vertical="center"/>
    </xf>
    <xf numFmtId="4" fontId="3" fillId="0" borderId="7" xfId="0" applyNumberFormat="1" applyFont="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wrapText="1"/>
    </xf>
    <xf numFmtId="0" fontId="3" fillId="0" borderId="6" xfId="0" applyFont="1" applyBorder="1" applyAlignment="1">
      <alignment horizontal="center" vertical="center"/>
    </xf>
    <xf numFmtId="0" fontId="3" fillId="0" borderId="6" xfId="0" applyFont="1" applyBorder="1" applyAlignment="1">
      <alignment horizontal="left" vertical="top" wrapText="1"/>
    </xf>
    <xf numFmtId="0" fontId="3" fillId="0" borderId="6" xfId="0" applyFont="1" applyBorder="1" applyAlignment="1">
      <alignment horizontal="left" vertical="center" wrapText="1"/>
    </xf>
    <xf numFmtId="4" fontId="3" fillId="0" borderId="6"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4" fontId="3" fillId="0" borderId="3" xfId="0" applyNumberFormat="1"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vertical="center" wrapText="1"/>
    </xf>
    <xf numFmtId="3" fontId="3" fillId="0" borderId="3" xfId="0" applyNumberFormat="1" applyFont="1" applyBorder="1" applyAlignment="1">
      <alignment horizontal="left" vertical="center" wrapText="1"/>
    </xf>
    <xf numFmtId="0" fontId="6" fillId="0" borderId="3" xfId="0" applyFont="1" applyBorder="1" applyAlignment="1">
      <alignment horizontal="left" vertical="top" wrapText="1"/>
    </xf>
    <xf numFmtId="0" fontId="3" fillId="0" borderId="3" xfId="0" applyFont="1" applyBorder="1" applyAlignment="1">
      <alignment horizontal="center" vertical="center"/>
    </xf>
    <xf numFmtId="3" fontId="3" fillId="0" borderId="3"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4"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top" wrapText="1"/>
    </xf>
    <xf numFmtId="4" fontId="3" fillId="0" borderId="2" xfId="0" applyNumberFormat="1" applyFont="1" applyBorder="1" applyAlignment="1">
      <alignment horizontal="center" vertical="center"/>
    </xf>
    <xf numFmtId="0" fontId="3" fillId="0" borderId="6"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xf>
    <xf numFmtId="0" fontId="0" fillId="2" borderId="3" xfId="0" applyFill="1" applyBorder="1" applyAlignment="1">
      <alignment horizontal="center" vertical="center" wrapText="1"/>
    </xf>
    <xf numFmtId="0" fontId="0" fillId="0" borderId="3" xfId="0" applyBorder="1" applyAlignment="1">
      <alignment horizontal="center" vertical="center"/>
    </xf>
    <xf numFmtId="4" fontId="3" fillId="0" borderId="3" xfId="0" applyNumberFormat="1" applyFont="1" applyBorder="1" applyAlignment="1">
      <alignment horizontal="center" vertical="center"/>
    </xf>
    <xf numFmtId="164" fontId="0" fillId="0" borderId="3" xfId="0" applyNumberFormat="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F220B-1809-468E-98CF-EB188A6A2C20}">
  <sheetPr codeName="Arkusz1"/>
  <dimension ref="A1:S122"/>
  <sheetViews>
    <sheetView tabSelected="1" workbookViewId="0"/>
  </sheetViews>
  <sheetFormatPr defaultColWidth="9.140625" defaultRowHeight="15" x14ac:dyDescent="0.25"/>
  <cols>
    <col min="1" max="1" width="5.28515625" style="3" customWidth="1"/>
    <col min="2" max="2" width="8.28515625" customWidth="1"/>
    <col min="3" max="3" width="6.85546875" customWidth="1"/>
    <col min="4" max="4" width="8.85546875" customWidth="1"/>
    <col min="5" max="5" width="22.42578125" customWidth="1"/>
    <col min="6" max="6" width="69.140625" customWidth="1"/>
    <col min="7" max="7" width="63.7109375" customWidth="1"/>
    <col min="8" max="8" width="15.28515625" customWidth="1"/>
    <col min="9" max="9" width="20.42578125" customWidth="1"/>
    <col min="10" max="10" width="8.140625" customWidth="1"/>
    <col min="11" max="11" width="11.28515625" customWidth="1"/>
    <col min="12" max="12" width="60.85546875" customWidth="1"/>
    <col min="15" max="16" width="11.42578125" customWidth="1"/>
    <col min="17" max="17" width="12.5703125" customWidth="1"/>
    <col min="18" max="18" width="11.7109375"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8" t="s">
        <v>5</v>
      </c>
      <c r="F3" s="8" t="s">
        <v>6</v>
      </c>
      <c r="G3" s="8" t="s">
        <v>7</v>
      </c>
      <c r="H3" s="9" t="s">
        <v>8</v>
      </c>
      <c r="I3" s="10" t="s">
        <v>9</v>
      </c>
      <c r="J3" s="10"/>
      <c r="K3" s="10"/>
      <c r="L3" s="8" t="s">
        <v>10</v>
      </c>
      <c r="M3" s="11" t="s">
        <v>11</v>
      </c>
      <c r="N3" s="12"/>
      <c r="O3" s="13" t="s">
        <v>12</v>
      </c>
      <c r="P3" s="13"/>
      <c r="Q3" s="13" t="s">
        <v>13</v>
      </c>
      <c r="R3" s="13"/>
      <c r="S3" s="8" t="s">
        <v>14</v>
      </c>
    </row>
    <row r="4" spans="1:19" ht="23.25" customHeight="1" x14ac:dyDescent="0.25">
      <c r="A4" s="14"/>
      <c r="B4" s="15"/>
      <c r="C4" s="15"/>
      <c r="D4" s="15"/>
      <c r="E4" s="14"/>
      <c r="F4" s="14"/>
      <c r="G4" s="14"/>
      <c r="H4" s="15"/>
      <c r="I4" s="16" t="s">
        <v>15</v>
      </c>
      <c r="J4" s="16" t="s">
        <v>16</v>
      </c>
      <c r="K4" s="16" t="s">
        <v>17</v>
      </c>
      <c r="L4" s="14"/>
      <c r="M4" s="17">
        <v>2022</v>
      </c>
      <c r="N4" s="17">
        <v>2023</v>
      </c>
      <c r="O4" s="18">
        <v>2022</v>
      </c>
      <c r="P4" s="18">
        <v>2023</v>
      </c>
      <c r="Q4" s="18">
        <v>2022</v>
      </c>
      <c r="R4" s="18">
        <v>2023</v>
      </c>
      <c r="S4" s="14"/>
    </row>
    <row r="5" spans="1:19" x14ac:dyDescent="0.25">
      <c r="A5" s="19" t="s">
        <v>18</v>
      </c>
      <c r="B5" s="16" t="s">
        <v>19</v>
      </c>
      <c r="C5" s="16" t="s">
        <v>20</v>
      </c>
      <c r="D5" s="16" t="s">
        <v>21</v>
      </c>
      <c r="E5" s="19" t="s">
        <v>22</v>
      </c>
      <c r="F5" s="19" t="s">
        <v>23</v>
      </c>
      <c r="G5" s="19" t="s">
        <v>24</v>
      </c>
      <c r="H5" s="19" t="s">
        <v>25</v>
      </c>
      <c r="I5" s="16" t="s">
        <v>26</v>
      </c>
      <c r="J5" s="16" t="s">
        <v>27</v>
      </c>
      <c r="K5" s="16" t="s">
        <v>28</v>
      </c>
      <c r="L5" s="19" t="s">
        <v>29</v>
      </c>
      <c r="M5" s="17" t="s">
        <v>30</v>
      </c>
      <c r="N5" s="17" t="s">
        <v>31</v>
      </c>
      <c r="O5" s="20" t="s">
        <v>32</v>
      </c>
      <c r="P5" s="20" t="s">
        <v>33</v>
      </c>
      <c r="Q5" s="20" t="s">
        <v>34</v>
      </c>
      <c r="R5" s="20" t="s">
        <v>35</v>
      </c>
      <c r="S5" s="19" t="s">
        <v>36</v>
      </c>
    </row>
    <row r="6" spans="1:19" s="26" customFormat="1" ht="43.5" customHeight="1" x14ac:dyDescent="0.25">
      <c r="A6" s="21">
        <v>1</v>
      </c>
      <c r="B6" s="21">
        <v>6</v>
      </c>
      <c r="C6" s="21">
        <v>5</v>
      </c>
      <c r="D6" s="21">
        <v>4</v>
      </c>
      <c r="E6" s="21" t="s">
        <v>37</v>
      </c>
      <c r="F6" s="22" t="s">
        <v>38</v>
      </c>
      <c r="G6" s="22" t="s">
        <v>39</v>
      </c>
      <c r="H6" s="21" t="s">
        <v>40</v>
      </c>
      <c r="I6" s="23" t="s">
        <v>41</v>
      </c>
      <c r="J6" s="24">
        <v>1</v>
      </c>
      <c r="K6" s="23" t="s">
        <v>42</v>
      </c>
      <c r="L6" s="22" t="s">
        <v>43</v>
      </c>
      <c r="M6" s="21" t="s">
        <v>44</v>
      </c>
      <c r="N6" s="21" t="s">
        <v>45</v>
      </c>
      <c r="O6" s="25">
        <f>Q6+2583.25</f>
        <v>23708.25</v>
      </c>
      <c r="P6" s="21" t="s">
        <v>45</v>
      </c>
      <c r="Q6" s="25">
        <v>21125</v>
      </c>
      <c r="R6" s="21" t="s">
        <v>45</v>
      </c>
      <c r="S6" s="21" t="s">
        <v>46</v>
      </c>
    </row>
    <row r="7" spans="1:19" s="26" customFormat="1" ht="38.25" customHeight="1" x14ac:dyDescent="0.25">
      <c r="A7" s="21"/>
      <c r="B7" s="21"/>
      <c r="C7" s="21"/>
      <c r="D7" s="21"/>
      <c r="E7" s="21"/>
      <c r="F7" s="22"/>
      <c r="G7" s="22"/>
      <c r="H7" s="21"/>
      <c r="I7" s="23" t="s">
        <v>47</v>
      </c>
      <c r="J7" s="24">
        <v>25</v>
      </c>
      <c r="K7" s="23" t="s">
        <v>48</v>
      </c>
      <c r="L7" s="22"/>
      <c r="M7" s="21"/>
      <c r="N7" s="21"/>
      <c r="O7" s="25"/>
      <c r="P7" s="21"/>
      <c r="Q7" s="25"/>
      <c r="R7" s="21"/>
      <c r="S7" s="21"/>
    </row>
    <row r="8" spans="1:19" s="26" customFormat="1" ht="42.75" customHeight="1" x14ac:dyDescent="0.25">
      <c r="A8" s="21"/>
      <c r="B8" s="21"/>
      <c r="C8" s="21"/>
      <c r="D8" s="21"/>
      <c r="E8" s="21"/>
      <c r="F8" s="22"/>
      <c r="G8" s="22"/>
      <c r="H8" s="21"/>
      <c r="I8" s="23" t="s">
        <v>49</v>
      </c>
      <c r="J8" s="24">
        <v>25</v>
      </c>
      <c r="K8" s="23" t="s">
        <v>48</v>
      </c>
      <c r="L8" s="22"/>
      <c r="M8" s="21"/>
      <c r="N8" s="21"/>
      <c r="O8" s="25"/>
      <c r="P8" s="21"/>
      <c r="Q8" s="25"/>
      <c r="R8" s="21"/>
      <c r="S8" s="21"/>
    </row>
    <row r="9" spans="1:19" s="34" customFormat="1" ht="27.75" customHeight="1" x14ac:dyDescent="0.25">
      <c r="A9" s="27">
        <v>2</v>
      </c>
      <c r="B9" s="27">
        <v>6</v>
      </c>
      <c r="C9" s="27">
        <v>1</v>
      </c>
      <c r="D9" s="27">
        <v>6</v>
      </c>
      <c r="E9" s="28" t="s">
        <v>50</v>
      </c>
      <c r="F9" s="29" t="s">
        <v>51</v>
      </c>
      <c r="G9" s="29" t="s">
        <v>52</v>
      </c>
      <c r="H9" s="28" t="s">
        <v>53</v>
      </c>
      <c r="I9" s="30" t="s">
        <v>54</v>
      </c>
      <c r="J9" s="24">
        <v>1</v>
      </c>
      <c r="K9" s="31" t="s">
        <v>42</v>
      </c>
      <c r="L9" s="32" t="s">
        <v>55</v>
      </c>
      <c r="M9" s="27" t="s">
        <v>44</v>
      </c>
      <c r="N9" s="27" t="s">
        <v>45</v>
      </c>
      <c r="O9" s="33">
        <f>Q9+3333.9</f>
        <v>28931.88</v>
      </c>
      <c r="P9" s="27" t="s">
        <v>45</v>
      </c>
      <c r="Q9" s="33">
        <v>25597.98</v>
      </c>
      <c r="R9" s="27" t="s">
        <v>45</v>
      </c>
      <c r="S9" s="27" t="s">
        <v>56</v>
      </c>
    </row>
    <row r="10" spans="1:19" s="34" customFormat="1" ht="33" customHeight="1" x14ac:dyDescent="0.25">
      <c r="A10" s="35"/>
      <c r="B10" s="35"/>
      <c r="C10" s="35"/>
      <c r="D10" s="35"/>
      <c r="E10" s="36"/>
      <c r="F10" s="37"/>
      <c r="G10" s="37"/>
      <c r="H10" s="38"/>
      <c r="I10" s="30" t="s">
        <v>57</v>
      </c>
      <c r="J10" s="24">
        <v>100</v>
      </c>
      <c r="K10" s="31" t="s">
        <v>48</v>
      </c>
      <c r="L10" s="39"/>
      <c r="M10" s="35"/>
      <c r="N10" s="35"/>
      <c r="O10" s="40"/>
      <c r="P10" s="35"/>
      <c r="Q10" s="40"/>
      <c r="R10" s="35"/>
      <c r="S10" s="35"/>
    </row>
    <row r="11" spans="1:19" s="34" customFormat="1" ht="45" x14ac:dyDescent="0.25">
      <c r="A11" s="35"/>
      <c r="B11" s="35"/>
      <c r="C11" s="35"/>
      <c r="D11" s="35"/>
      <c r="E11" s="36"/>
      <c r="F11" s="37"/>
      <c r="G11" s="37"/>
      <c r="H11" s="28" t="s">
        <v>58</v>
      </c>
      <c r="I11" s="30" t="s">
        <v>59</v>
      </c>
      <c r="J11" s="24">
        <v>1</v>
      </c>
      <c r="K11" s="31" t="s">
        <v>42</v>
      </c>
      <c r="L11" s="39"/>
      <c r="M11" s="35"/>
      <c r="N11" s="35"/>
      <c r="O11" s="40"/>
      <c r="P11" s="35"/>
      <c r="Q11" s="40"/>
      <c r="R11" s="35"/>
      <c r="S11" s="35"/>
    </row>
    <row r="12" spans="1:19" s="34" customFormat="1" ht="30" x14ac:dyDescent="0.25">
      <c r="A12" s="35"/>
      <c r="B12" s="35"/>
      <c r="C12" s="35"/>
      <c r="D12" s="35"/>
      <c r="E12" s="36"/>
      <c r="F12" s="37"/>
      <c r="G12" s="37"/>
      <c r="H12" s="38"/>
      <c r="I12" s="30" t="s">
        <v>60</v>
      </c>
      <c r="J12" s="24">
        <v>300</v>
      </c>
      <c r="K12" s="31" t="s">
        <v>42</v>
      </c>
      <c r="L12" s="41"/>
      <c r="M12" s="35"/>
      <c r="N12" s="35"/>
      <c r="O12" s="40"/>
      <c r="P12" s="35"/>
      <c r="Q12" s="40"/>
      <c r="R12" s="35"/>
      <c r="S12" s="35"/>
    </row>
    <row r="13" spans="1:19" s="34" customFormat="1" x14ac:dyDescent="0.25">
      <c r="A13" s="35"/>
      <c r="B13" s="35"/>
      <c r="C13" s="35"/>
      <c r="D13" s="35"/>
      <c r="E13" s="36"/>
      <c r="F13" s="37"/>
      <c r="G13" s="37"/>
      <c r="H13" s="28" t="s">
        <v>61</v>
      </c>
      <c r="I13" s="30" t="s">
        <v>62</v>
      </c>
      <c r="J13" s="24">
        <v>1</v>
      </c>
      <c r="K13" s="31" t="s">
        <v>42</v>
      </c>
      <c r="L13" s="42" t="s">
        <v>63</v>
      </c>
      <c r="M13" s="35"/>
      <c r="N13" s="35"/>
      <c r="O13" s="40"/>
      <c r="P13" s="35"/>
      <c r="Q13" s="40"/>
      <c r="R13" s="35"/>
      <c r="S13" s="35"/>
    </row>
    <row r="14" spans="1:19" s="34" customFormat="1" ht="39.75" customHeight="1" x14ac:dyDescent="0.25">
      <c r="A14" s="43"/>
      <c r="B14" s="43"/>
      <c r="C14" s="43"/>
      <c r="D14" s="43"/>
      <c r="E14" s="38"/>
      <c r="F14" s="44"/>
      <c r="G14" s="44"/>
      <c r="H14" s="38"/>
      <c r="I14" s="30" t="s">
        <v>64</v>
      </c>
      <c r="J14" s="24">
        <v>40</v>
      </c>
      <c r="K14" s="31" t="s">
        <v>48</v>
      </c>
      <c r="L14" s="45"/>
      <c r="M14" s="43"/>
      <c r="N14" s="43"/>
      <c r="O14" s="46"/>
      <c r="P14" s="43"/>
      <c r="Q14" s="46"/>
      <c r="R14" s="43"/>
      <c r="S14" s="43"/>
    </row>
    <row r="15" spans="1:19" s="34" customFormat="1" ht="66.75" customHeight="1" x14ac:dyDescent="0.25">
      <c r="A15" s="47">
        <v>3</v>
      </c>
      <c r="B15" s="47">
        <v>1</v>
      </c>
      <c r="C15" s="47">
        <v>1</v>
      </c>
      <c r="D15" s="47">
        <v>6</v>
      </c>
      <c r="E15" s="21" t="s">
        <v>65</v>
      </c>
      <c r="F15" s="22" t="s">
        <v>66</v>
      </c>
      <c r="G15" s="22" t="s">
        <v>67</v>
      </c>
      <c r="H15" s="21" t="s">
        <v>68</v>
      </c>
      <c r="I15" s="23" t="s">
        <v>69</v>
      </c>
      <c r="J15" s="24">
        <v>1</v>
      </c>
      <c r="K15" s="31" t="s">
        <v>42</v>
      </c>
      <c r="L15" s="22" t="s">
        <v>70</v>
      </c>
      <c r="M15" s="21" t="s">
        <v>44</v>
      </c>
      <c r="N15" s="21" t="s">
        <v>45</v>
      </c>
      <c r="O15" s="25">
        <f>Q15+4140</f>
        <v>45390</v>
      </c>
      <c r="P15" s="21" t="s">
        <v>45</v>
      </c>
      <c r="Q15" s="25">
        <v>41250</v>
      </c>
      <c r="R15" s="21" t="s">
        <v>45</v>
      </c>
      <c r="S15" s="21" t="s">
        <v>71</v>
      </c>
    </row>
    <row r="16" spans="1:19" s="34" customFormat="1" ht="27" customHeight="1" x14ac:dyDescent="0.25">
      <c r="A16" s="47"/>
      <c r="B16" s="47"/>
      <c r="C16" s="47"/>
      <c r="D16" s="47"/>
      <c r="E16" s="21"/>
      <c r="F16" s="22"/>
      <c r="G16" s="22"/>
      <c r="H16" s="21"/>
      <c r="I16" s="23" t="s">
        <v>72</v>
      </c>
      <c r="J16" s="24">
        <v>200</v>
      </c>
      <c r="K16" s="31" t="s">
        <v>42</v>
      </c>
      <c r="L16" s="22"/>
      <c r="M16" s="21"/>
      <c r="N16" s="21"/>
      <c r="O16" s="25"/>
      <c r="P16" s="21"/>
      <c r="Q16" s="25"/>
      <c r="R16" s="21"/>
      <c r="S16" s="21"/>
    </row>
    <row r="17" spans="1:19" s="34" customFormat="1" ht="30.75" customHeight="1" x14ac:dyDescent="0.25">
      <c r="A17" s="47"/>
      <c r="B17" s="47"/>
      <c r="C17" s="47"/>
      <c r="D17" s="47"/>
      <c r="E17" s="21"/>
      <c r="F17" s="22"/>
      <c r="G17" s="22"/>
      <c r="H17" s="21" t="s">
        <v>61</v>
      </c>
      <c r="I17" s="23" t="s">
        <v>62</v>
      </c>
      <c r="J17" s="24">
        <v>1</v>
      </c>
      <c r="K17" s="31" t="s">
        <v>42</v>
      </c>
      <c r="L17" s="22"/>
      <c r="M17" s="21"/>
      <c r="N17" s="21"/>
      <c r="O17" s="25"/>
      <c r="P17" s="21"/>
      <c r="Q17" s="25"/>
      <c r="R17" s="21"/>
      <c r="S17" s="21"/>
    </row>
    <row r="18" spans="1:19" s="34" customFormat="1" ht="30" x14ac:dyDescent="0.25">
      <c r="A18" s="47"/>
      <c r="B18" s="47"/>
      <c r="C18" s="47"/>
      <c r="D18" s="47"/>
      <c r="E18" s="21"/>
      <c r="F18" s="22"/>
      <c r="G18" s="22"/>
      <c r="H18" s="21"/>
      <c r="I18" s="23" t="s">
        <v>64</v>
      </c>
      <c r="J18" s="24">
        <v>60</v>
      </c>
      <c r="K18" s="31" t="s">
        <v>48</v>
      </c>
      <c r="L18" s="22"/>
      <c r="M18" s="21"/>
      <c r="N18" s="21"/>
      <c r="O18" s="25"/>
      <c r="P18" s="21"/>
      <c r="Q18" s="25"/>
      <c r="R18" s="21"/>
      <c r="S18" s="21"/>
    </row>
    <row r="19" spans="1:19" s="34" customFormat="1" ht="41.25" customHeight="1" x14ac:dyDescent="0.25">
      <c r="A19" s="47">
        <v>4</v>
      </c>
      <c r="B19" s="21">
        <v>1</v>
      </c>
      <c r="C19" s="21">
        <v>1</v>
      </c>
      <c r="D19" s="21">
        <v>6</v>
      </c>
      <c r="E19" s="21" t="s">
        <v>73</v>
      </c>
      <c r="F19" s="22" t="s">
        <v>74</v>
      </c>
      <c r="G19" s="22" t="s">
        <v>75</v>
      </c>
      <c r="H19" s="47" t="s">
        <v>76</v>
      </c>
      <c r="I19" s="23" t="s">
        <v>77</v>
      </c>
      <c r="J19" s="24">
        <v>1</v>
      </c>
      <c r="K19" s="31" t="s">
        <v>42</v>
      </c>
      <c r="L19" s="48" t="s">
        <v>78</v>
      </c>
      <c r="M19" s="47" t="s">
        <v>44</v>
      </c>
      <c r="N19" s="47" t="s">
        <v>45</v>
      </c>
      <c r="O19" s="49">
        <f>Q19+3768.25</f>
        <v>45896.83</v>
      </c>
      <c r="P19" s="47" t="s">
        <v>45</v>
      </c>
      <c r="Q19" s="49">
        <v>42128.58</v>
      </c>
      <c r="R19" s="47" t="s">
        <v>45</v>
      </c>
      <c r="S19" s="47" t="s">
        <v>79</v>
      </c>
    </row>
    <row r="20" spans="1:19" s="34" customFormat="1" ht="29.25" customHeight="1" x14ac:dyDescent="0.25">
      <c r="A20" s="47"/>
      <c r="B20" s="21"/>
      <c r="C20" s="21"/>
      <c r="D20" s="21"/>
      <c r="E20" s="21"/>
      <c r="F20" s="22"/>
      <c r="G20" s="22"/>
      <c r="H20" s="47"/>
      <c r="I20" s="23" t="s">
        <v>80</v>
      </c>
      <c r="J20" s="24">
        <v>20</v>
      </c>
      <c r="K20" s="31" t="s">
        <v>48</v>
      </c>
      <c r="L20" s="48"/>
      <c r="M20" s="47"/>
      <c r="N20" s="47"/>
      <c r="O20" s="49"/>
      <c r="P20" s="47"/>
      <c r="Q20" s="49"/>
      <c r="R20" s="47"/>
      <c r="S20" s="47"/>
    </row>
    <row r="21" spans="1:19" s="34" customFormat="1" ht="33.75" customHeight="1" x14ac:dyDescent="0.25">
      <c r="A21" s="47"/>
      <c r="B21" s="21"/>
      <c r="C21" s="21"/>
      <c r="D21" s="21"/>
      <c r="E21" s="21"/>
      <c r="F21" s="22"/>
      <c r="G21" s="22"/>
      <c r="H21" s="47" t="s">
        <v>81</v>
      </c>
      <c r="I21" s="23" t="s">
        <v>82</v>
      </c>
      <c r="J21" s="24">
        <v>1</v>
      </c>
      <c r="K21" s="31" t="s">
        <v>42</v>
      </c>
      <c r="L21" s="48" t="s">
        <v>83</v>
      </c>
      <c r="M21" s="47"/>
      <c r="N21" s="47"/>
      <c r="O21" s="49"/>
      <c r="P21" s="47"/>
      <c r="Q21" s="49"/>
      <c r="R21" s="47"/>
      <c r="S21" s="47"/>
    </row>
    <row r="22" spans="1:19" s="34" customFormat="1" ht="35.25" customHeight="1" x14ac:dyDescent="0.25">
      <c r="A22" s="47"/>
      <c r="B22" s="21"/>
      <c r="C22" s="21"/>
      <c r="D22" s="21"/>
      <c r="E22" s="21"/>
      <c r="F22" s="22"/>
      <c r="G22" s="22"/>
      <c r="H22" s="47"/>
      <c r="I22" s="23" t="s">
        <v>84</v>
      </c>
      <c r="J22" s="24">
        <v>100</v>
      </c>
      <c r="K22" s="31" t="s">
        <v>48</v>
      </c>
      <c r="L22" s="48"/>
      <c r="M22" s="47"/>
      <c r="N22" s="47"/>
      <c r="O22" s="49"/>
      <c r="P22" s="47"/>
      <c r="Q22" s="49"/>
      <c r="R22" s="47"/>
      <c r="S22" s="47"/>
    </row>
    <row r="23" spans="1:19" s="34" customFormat="1" ht="25.5" customHeight="1" x14ac:dyDescent="0.25">
      <c r="A23" s="47"/>
      <c r="B23" s="21"/>
      <c r="C23" s="21"/>
      <c r="D23" s="21"/>
      <c r="E23" s="21"/>
      <c r="F23" s="22"/>
      <c r="G23" s="22"/>
      <c r="H23" s="47" t="s">
        <v>53</v>
      </c>
      <c r="I23" s="23" t="s">
        <v>54</v>
      </c>
      <c r="J23" s="24">
        <v>1</v>
      </c>
      <c r="K23" s="31" t="s">
        <v>42</v>
      </c>
      <c r="L23" s="50" t="s">
        <v>85</v>
      </c>
      <c r="M23" s="47"/>
      <c r="N23" s="47"/>
      <c r="O23" s="49"/>
      <c r="P23" s="47"/>
      <c r="Q23" s="49"/>
      <c r="R23" s="47"/>
      <c r="S23" s="47"/>
    </row>
    <row r="24" spans="1:19" s="34" customFormat="1" ht="34.5" customHeight="1" x14ac:dyDescent="0.25">
      <c r="A24" s="47"/>
      <c r="B24" s="21"/>
      <c r="C24" s="21"/>
      <c r="D24" s="21"/>
      <c r="E24" s="21"/>
      <c r="F24" s="22"/>
      <c r="G24" s="22"/>
      <c r="H24" s="47"/>
      <c r="I24" s="23" t="s">
        <v>57</v>
      </c>
      <c r="J24" s="24">
        <v>10</v>
      </c>
      <c r="K24" s="31" t="s">
        <v>48</v>
      </c>
      <c r="L24" s="50"/>
      <c r="M24" s="47"/>
      <c r="N24" s="47"/>
      <c r="O24" s="49"/>
      <c r="P24" s="47"/>
      <c r="Q24" s="49"/>
      <c r="R24" s="47"/>
      <c r="S24" s="47"/>
    </row>
    <row r="25" spans="1:19" s="34" customFormat="1" ht="15" customHeight="1" x14ac:dyDescent="0.25">
      <c r="A25" s="47">
        <v>5</v>
      </c>
      <c r="B25" s="47">
        <v>4</v>
      </c>
      <c r="C25" s="47">
        <v>1</v>
      </c>
      <c r="D25" s="47">
        <v>6</v>
      </c>
      <c r="E25" s="21" t="s">
        <v>86</v>
      </c>
      <c r="F25" s="22" t="s">
        <v>87</v>
      </c>
      <c r="G25" s="22" t="s">
        <v>88</v>
      </c>
      <c r="H25" s="28" t="s">
        <v>76</v>
      </c>
      <c r="I25" s="51" t="s">
        <v>89</v>
      </c>
      <c r="J25" s="51">
        <v>1</v>
      </c>
      <c r="K25" s="51" t="s">
        <v>42</v>
      </c>
      <c r="L25" s="22" t="s">
        <v>90</v>
      </c>
      <c r="M25" s="47" t="s">
        <v>44</v>
      </c>
      <c r="N25" s="47" t="s">
        <v>45</v>
      </c>
      <c r="O25" s="49">
        <v>33561</v>
      </c>
      <c r="P25" s="47" t="s">
        <v>45</v>
      </c>
      <c r="Q25" s="49">
        <v>31545</v>
      </c>
      <c r="R25" s="47" t="s">
        <v>45</v>
      </c>
      <c r="S25" s="21" t="s">
        <v>71</v>
      </c>
    </row>
    <row r="26" spans="1:19" s="34" customFormat="1" ht="30" x14ac:dyDescent="0.25">
      <c r="A26" s="47"/>
      <c r="B26" s="47"/>
      <c r="C26" s="47"/>
      <c r="D26" s="47"/>
      <c r="E26" s="21"/>
      <c r="F26" s="22"/>
      <c r="G26" s="22"/>
      <c r="H26" s="38"/>
      <c r="I26" s="30" t="s">
        <v>91</v>
      </c>
      <c r="J26" s="51">
        <v>15</v>
      </c>
      <c r="K26" s="51" t="s">
        <v>48</v>
      </c>
      <c r="L26" s="22"/>
      <c r="M26" s="47"/>
      <c r="N26" s="47"/>
      <c r="O26" s="49"/>
      <c r="P26" s="47"/>
      <c r="Q26" s="49"/>
      <c r="R26" s="47"/>
      <c r="S26" s="21"/>
    </row>
    <row r="27" spans="1:19" s="34" customFormat="1" ht="30" customHeight="1" x14ac:dyDescent="0.25">
      <c r="A27" s="47"/>
      <c r="B27" s="47"/>
      <c r="C27" s="47"/>
      <c r="D27" s="47"/>
      <c r="E27" s="21"/>
      <c r="F27" s="22"/>
      <c r="G27" s="22"/>
      <c r="H27" s="28" t="s">
        <v>40</v>
      </c>
      <c r="I27" s="30" t="s">
        <v>92</v>
      </c>
      <c r="J27" s="51">
        <v>1</v>
      </c>
      <c r="K27" s="51" t="s">
        <v>42</v>
      </c>
      <c r="L27" s="22"/>
      <c r="M27" s="47"/>
      <c r="N27" s="47"/>
      <c r="O27" s="49"/>
      <c r="P27" s="47"/>
      <c r="Q27" s="49"/>
      <c r="R27" s="47"/>
      <c r="S27" s="21"/>
    </row>
    <row r="28" spans="1:19" s="34" customFormat="1" ht="30" x14ac:dyDescent="0.25">
      <c r="A28" s="47"/>
      <c r="B28" s="47"/>
      <c r="C28" s="47"/>
      <c r="D28" s="47"/>
      <c r="E28" s="21"/>
      <c r="F28" s="22"/>
      <c r="G28" s="22"/>
      <c r="H28" s="36"/>
      <c r="I28" s="30" t="s">
        <v>93</v>
      </c>
      <c r="J28" s="51">
        <v>20</v>
      </c>
      <c r="K28" s="51" t="s">
        <v>48</v>
      </c>
      <c r="L28" s="22"/>
      <c r="M28" s="47"/>
      <c r="N28" s="47"/>
      <c r="O28" s="49"/>
      <c r="P28" s="47"/>
      <c r="Q28" s="49"/>
      <c r="R28" s="47"/>
      <c r="S28" s="21"/>
    </row>
    <row r="29" spans="1:19" s="34" customFormat="1" ht="30" x14ac:dyDescent="0.25">
      <c r="A29" s="47"/>
      <c r="B29" s="47"/>
      <c r="C29" s="47"/>
      <c r="D29" s="47"/>
      <c r="E29" s="21"/>
      <c r="F29" s="22"/>
      <c r="G29" s="22"/>
      <c r="H29" s="38"/>
      <c r="I29" s="52" t="s">
        <v>94</v>
      </c>
      <c r="J29" s="51">
        <v>1</v>
      </c>
      <c r="K29" s="51" t="s">
        <v>48</v>
      </c>
      <c r="L29" s="22"/>
      <c r="M29" s="47"/>
      <c r="N29" s="47"/>
      <c r="O29" s="49"/>
      <c r="P29" s="47"/>
      <c r="Q29" s="49"/>
      <c r="R29" s="47"/>
      <c r="S29" s="21"/>
    </row>
    <row r="30" spans="1:19" s="34" customFormat="1" ht="45" x14ac:dyDescent="0.25">
      <c r="A30" s="47"/>
      <c r="B30" s="47"/>
      <c r="C30" s="47"/>
      <c r="D30" s="47"/>
      <c r="E30" s="21"/>
      <c r="F30" s="22"/>
      <c r="G30" s="22"/>
      <c r="H30" s="28" t="s">
        <v>58</v>
      </c>
      <c r="I30" s="30" t="s">
        <v>95</v>
      </c>
      <c r="J30" s="51">
        <v>1</v>
      </c>
      <c r="K30" s="51" t="s">
        <v>42</v>
      </c>
      <c r="L30" s="22"/>
      <c r="M30" s="47"/>
      <c r="N30" s="47"/>
      <c r="O30" s="49"/>
      <c r="P30" s="47"/>
      <c r="Q30" s="49"/>
      <c r="R30" s="47"/>
      <c r="S30" s="21"/>
    </row>
    <row r="31" spans="1:19" s="34" customFormat="1" ht="30" x14ac:dyDescent="0.25">
      <c r="A31" s="47"/>
      <c r="B31" s="47"/>
      <c r="C31" s="47"/>
      <c r="D31" s="47"/>
      <c r="E31" s="21"/>
      <c r="F31" s="22"/>
      <c r="G31" s="22"/>
      <c r="H31" s="38"/>
      <c r="I31" s="30" t="s">
        <v>60</v>
      </c>
      <c r="J31" s="51">
        <v>15</v>
      </c>
      <c r="K31" s="51" t="s">
        <v>42</v>
      </c>
      <c r="L31" s="22"/>
      <c r="M31" s="47"/>
      <c r="N31" s="47"/>
      <c r="O31" s="49"/>
      <c r="P31" s="47"/>
      <c r="Q31" s="49"/>
      <c r="R31" s="47"/>
      <c r="S31" s="21"/>
    </row>
    <row r="32" spans="1:19" s="34" customFormat="1" ht="48" customHeight="1" x14ac:dyDescent="0.25">
      <c r="A32" s="47"/>
      <c r="B32" s="47"/>
      <c r="C32" s="47"/>
      <c r="D32" s="47"/>
      <c r="E32" s="21"/>
      <c r="F32" s="22"/>
      <c r="G32" s="22"/>
      <c r="H32" s="28" t="s">
        <v>96</v>
      </c>
      <c r="I32" s="30" t="s">
        <v>97</v>
      </c>
      <c r="J32" s="51">
        <v>1</v>
      </c>
      <c r="K32" s="51" t="s">
        <v>42</v>
      </c>
      <c r="L32" s="22"/>
      <c r="M32" s="47"/>
      <c r="N32" s="47"/>
      <c r="O32" s="49"/>
      <c r="P32" s="47"/>
      <c r="Q32" s="49"/>
      <c r="R32" s="47"/>
      <c r="S32" s="21"/>
    </row>
    <row r="33" spans="1:19" s="34" customFormat="1" ht="34.5" customHeight="1" x14ac:dyDescent="0.25">
      <c r="A33" s="47"/>
      <c r="B33" s="47"/>
      <c r="C33" s="47"/>
      <c r="D33" s="47"/>
      <c r="E33" s="21"/>
      <c r="F33" s="22"/>
      <c r="G33" s="22"/>
      <c r="H33" s="38"/>
      <c r="I33" s="23" t="s">
        <v>98</v>
      </c>
      <c r="J33" s="53">
        <v>3377</v>
      </c>
      <c r="K33" s="23" t="s">
        <v>99</v>
      </c>
      <c r="L33" s="22"/>
      <c r="M33" s="47"/>
      <c r="N33" s="47"/>
      <c r="O33" s="49"/>
      <c r="P33" s="47"/>
      <c r="Q33" s="49"/>
      <c r="R33" s="47"/>
      <c r="S33" s="21"/>
    </row>
    <row r="34" spans="1:19" s="34" customFormat="1" x14ac:dyDescent="0.25">
      <c r="A34" s="47">
        <v>6</v>
      </c>
      <c r="B34" s="47">
        <v>3</v>
      </c>
      <c r="C34" s="47">
        <v>1</v>
      </c>
      <c r="D34" s="47">
        <v>6</v>
      </c>
      <c r="E34" s="21" t="s">
        <v>100</v>
      </c>
      <c r="F34" s="22" t="s">
        <v>101</v>
      </c>
      <c r="G34" s="54" t="s">
        <v>102</v>
      </c>
      <c r="H34" s="27" t="s">
        <v>53</v>
      </c>
      <c r="I34" s="31" t="s">
        <v>103</v>
      </c>
      <c r="J34" s="55">
        <v>1</v>
      </c>
      <c r="K34" s="31" t="s">
        <v>42</v>
      </c>
      <c r="L34" s="22" t="s">
        <v>104</v>
      </c>
      <c r="M34" s="47" t="s">
        <v>44</v>
      </c>
      <c r="N34" s="47" t="s">
        <v>45</v>
      </c>
      <c r="O34" s="49">
        <v>7367</v>
      </c>
      <c r="P34" s="47" t="s">
        <v>45</v>
      </c>
      <c r="Q34" s="49">
        <v>7250</v>
      </c>
      <c r="R34" s="47"/>
      <c r="S34" s="47" t="s">
        <v>105</v>
      </c>
    </row>
    <row r="35" spans="1:19" s="34" customFormat="1" ht="30" x14ac:dyDescent="0.25">
      <c r="A35" s="47"/>
      <c r="B35" s="47"/>
      <c r="C35" s="47"/>
      <c r="D35" s="47"/>
      <c r="E35" s="21"/>
      <c r="F35" s="22"/>
      <c r="G35" s="54"/>
      <c r="H35" s="43"/>
      <c r="I35" s="23" t="s">
        <v>106</v>
      </c>
      <c r="J35" s="55">
        <v>30</v>
      </c>
      <c r="K35" s="31" t="s">
        <v>48</v>
      </c>
      <c r="L35" s="22"/>
      <c r="M35" s="47"/>
      <c r="N35" s="47"/>
      <c r="O35" s="49"/>
      <c r="P35" s="47"/>
      <c r="Q35" s="49"/>
      <c r="R35" s="47"/>
      <c r="S35" s="47"/>
    </row>
    <row r="36" spans="1:19" s="34" customFormat="1" ht="24.75" customHeight="1" x14ac:dyDescent="0.25">
      <c r="A36" s="47"/>
      <c r="B36" s="47"/>
      <c r="C36" s="47"/>
      <c r="D36" s="47"/>
      <c r="E36" s="21"/>
      <c r="F36" s="22"/>
      <c r="G36" s="54"/>
      <c r="H36" s="27" t="s">
        <v>107</v>
      </c>
      <c r="I36" s="31" t="s">
        <v>108</v>
      </c>
      <c r="J36" s="55">
        <v>1</v>
      </c>
      <c r="K36" s="31" t="s">
        <v>42</v>
      </c>
      <c r="L36" s="22"/>
      <c r="M36" s="47"/>
      <c r="N36" s="47"/>
      <c r="O36" s="49"/>
      <c r="P36" s="47"/>
      <c r="Q36" s="49"/>
      <c r="R36" s="47"/>
      <c r="S36" s="47"/>
    </row>
    <row r="37" spans="1:19" s="34" customFormat="1" ht="39.75" customHeight="1" x14ac:dyDescent="0.25">
      <c r="A37" s="47"/>
      <c r="B37" s="47"/>
      <c r="C37" s="47"/>
      <c r="D37" s="47"/>
      <c r="E37" s="21"/>
      <c r="F37" s="22"/>
      <c r="G37" s="54"/>
      <c r="H37" s="43"/>
      <c r="I37" s="30" t="s">
        <v>109</v>
      </c>
      <c r="J37" s="55">
        <v>50</v>
      </c>
      <c r="K37" s="31" t="s">
        <v>48</v>
      </c>
      <c r="L37" s="22"/>
      <c r="M37" s="47"/>
      <c r="N37" s="47"/>
      <c r="O37" s="49"/>
      <c r="P37" s="47"/>
      <c r="Q37" s="49"/>
      <c r="R37" s="47"/>
      <c r="S37" s="47"/>
    </row>
    <row r="38" spans="1:19" s="34" customFormat="1" ht="38.25" customHeight="1" x14ac:dyDescent="0.25">
      <c r="A38" s="47">
        <v>7</v>
      </c>
      <c r="B38" s="47">
        <v>3</v>
      </c>
      <c r="C38" s="47">
        <v>1</v>
      </c>
      <c r="D38" s="47">
        <v>6</v>
      </c>
      <c r="E38" s="21" t="s">
        <v>110</v>
      </c>
      <c r="F38" s="22" t="s">
        <v>111</v>
      </c>
      <c r="G38" s="22" t="s">
        <v>112</v>
      </c>
      <c r="H38" s="21" t="s">
        <v>40</v>
      </c>
      <c r="I38" s="23" t="s">
        <v>41</v>
      </c>
      <c r="J38" s="24">
        <v>1</v>
      </c>
      <c r="K38" s="31" t="s">
        <v>42</v>
      </c>
      <c r="L38" s="22" t="s">
        <v>113</v>
      </c>
      <c r="M38" s="47" t="s">
        <v>114</v>
      </c>
      <c r="N38" s="47" t="s">
        <v>45</v>
      </c>
      <c r="O38" s="49">
        <f>Q38+1000</f>
        <v>79960.600000000006</v>
      </c>
      <c r="P38" s="47" t="s">
        <v>45</v>
      </c>
      <c r="Q38" s="49">
        <v>78960.600000000006</v>
      </c>
      <c r="R38" s="47" t="s">
        <v>45</v>
      </c>
      <c r="S38" s="21" t="s">
        <v>115</v>
      </c>
    </row>
    <row r="39" spans="1:19" s="34" customFormat="1" ht="46.5" customHeight="1" x14ac:dyDescent="0.25">
      <c r="A39" s="47"/>
      <c r="B39" s="47"/>
      <c r="C39" s="47"/>
      <c r="D39" s="47"/>
      <c r="E39" s="21"/>
      <c r="F39" s="22"/>
      <c r="G39" s="22"/>
      <c r="H39" s="21"/>
      <c r="I39" s="23" t="s">
        <v>116</v>
      </c>
      <c r="J39" s="24">
        <v>30</v>
      </c>
      <c r="K39" s="31" t="s">
        <v>48</v>
      </c>
      <c r="L39" s="22"/>
      <c r="M39" s="47"/>
      <c r="N39" s="47"/>
      <c r="O39" s="49"/>
      <c r="P39" s="47"/>
      <c r="Q39" s="49"/>
      <c r="R39" s="47"/>
      <c r="S39" s="21"/>
    </row>
    <row r="40" spans="1:19" s="34" customFormat="1" ht="30" customHeight="1" x14ac:dyDescent="0.25">
      <c r="A40" s="47"/>
      <c r="B40" s="47"/>
      <c r="C40" s="47"/>
      <c r="D40" s="47"/>
      <c r="E40" s="21"/>
      <c r="F40" s="22"/>
      <c r="G40" s="22"/>
      <c r="H40" s="47" t="s">
        <v>81</v>
      </c>
      <c r="I40" s="23" t="s">
        <v>82</v>
      </c>
      <c r="J40" s="24">
        <v>2</v>
      </c>
      <c r="K40" s="31" t="s">
        <v>42</v>
      </c>
      <c r="L40" s="22"/>
      <c r="M40" s="47"/>
      <c r="N40" s="47"/>
      <c r="O40" s="49"/>
      <c r="P40" s="47"/>
      <c r="Q40" s="49"/>
      <c r="R40" s="47"/>
      <c r="S40" s="21"/>
    </row>
    <row r="41" spans="1:19" s="34" customFormat="1" ht="38.25" customHeight="1" x14ac:dyDescent="0.25">
      <c r="A41" s="47"/>
      <c r="B41" s="47"/>
      <c r="C41" s="47"/>
      <c r="D41" s="47"/>
      <c r="E41" s="21"/>
      <c r="F41" s="22"/>
      <c r="G41" s="22"/>
      <c r="H41" s="47"/>
      <c r="I41" s="23" t="s">
        <v>84</v>
      </c>
      <c r="J41" s="24">
        <v>30</v>
      </c>
      <c r="K41" s="31" t="s">
        <v>48</v>
      </c>
      <c r="L41" s="22"/>
      <c r="M41" s="47"/>
      <c r="N41" s="47"/>
      <c r="O41" s="49"/>
      <c r="P41" s="47"/>
      <c r="Q41" s="49"/>
      <c r="R41" s="47"/>
      <c r="S41" s="21"/>
    </row>
    <row r="42" spans="1:19" s="34" customFormat="1" ht="44.25" customHeight="1" x14ac:dyDescent="0.25">
      <c r="A42" s="47">
        <v>8</v>
      </c>
      <c r="B42" s="47">
        <v>1</v>
      </c>
      <c r="C42" s="47">
        <v>1</v>
      </c>
      <c r="D42" s="47">
        <v>6</v>
      </c>
      <c r="E42" s="21" t="s">
        <v>117</v>
      </c>
      <c r="F42" s="22" t="s">
        <v>118</v>
      </c>
      <c r="G42" s="22" t="s">
        <v>119</v>
      </c>
      <c r="H42" s="21" t="s">
        <v>40</v>
      </c>
      <c r="I42" s="23" t="s">
        <v>41</v>
      </c>
      <c r="J42" s="24">
        <v>1</v>
      </c>
      <c r="K42" s="31" t="s">
        <v>42</v>
      </c>
      <c r="L42" s="22" t="s">
        <v>120</v>
      </c>
      <c r="M42" s="47" t="s">
        <v>114</v>
      </c>
      <c r="N42" s="47" t="s">
        <v>45</v>
      </c>
      <c r="O42" s="49">
        <f>Q42+788</f>
        <v>39813</v>
      </c>
      <c r="P42" s="47" t="s">
        <v>45</v>
      </c>
      <c r="Q42" s="49">
        <v>39025</v>
      </c>
      <c r="R42" s="47" t="s">
        <v>45</v>
      </c>
      <c r="S42" s="47" t="s">
        <v>105</v>
      </c>
    </row>
    <row r="43" spans="1:19" s="34" customFormat="1" ht="47.25" customHeight="1" x14ac:dyDescent="0.25">
      <c r="A43" s="47"/>
      <c r="B43" s="47"/>
      <c r="C43" s="47"/>
      <c r="D43" s="47"/>
      <c r="E43" s="21"/>
      <c r="F43" s="22"/>
      <c r="G43" s="22"/>
      <c r="H43" s="21"/>
      <c r="I43" s="23" t="s">
        <v>116</v>
      </c>
      <c r="J43" s="24">
        <v>26</v>
      </c>
      <c r="K43" s="31" t="s">
        <v>48</v>
      </c>
      <c r="L43" s="22"/>
      <c r="M43" s="47"/>
      <c r="N43" s="47"/>
      <c r="O43" s="49"/>
      <c r="P43" s="47"/>
      <c r="Q43" s="49"/>
      <c r="R43" s="47"/>
      <c r="S43" s="47"/>
    </row>
    <row r="44" spans="1:19" s="34" customFormat="1" ht="30.75" customHeight="1" x14ac:dyDescent="0.25">
      <c r="A44" s="47"/>
      <c r="B44" s="47"/>
      <c r="C44" s="47"/>
      <c r="D44" s="47"/>
      <c r="E44" s="21"/>
      <c r="F44" s="22"/>
      <c r="G44" s="22"/>
      <c r="H44" s="47" t="s">
        <v>81</v>
      </c>
      <c r="I44" s="23" t="s">
        <v>82</v>
      </c>
      <c r="J44" s="24">
        <v>1</v>
      </c>
      <c r="K44" s="31" t="s">
        <v>42</v>
      </c>
      <c r="L44" s="22"/>
      <c r="M44" s="47"/>
      <c r="N44" s="47"/>
      <c r="O44" s="49"/>
      <c r="P44" s="47"/>
      <c r="Q44" s="49"/>
      <c r="R44" s="47"/>
      <c r="S44" s="47"/>
    </row>
    <row r="45" spans="1:19" s="34" customFormat="1" ht="30" x14ac:dyDescent="0.25">
      <c r="A45" s="47"/>
      <c r="B45" s="47"/>
      <c r="C45" s="47"/>
      <c r="D45" s="47"/>
      <c r="E45" s="21"/>
      <c r="F45" s="22"/>
      <c r="G45" s="22"/>
      <c r="H45" s="47"/>
      <c r="I45" s="23" t="s">
        <v>84</v>
      </c>
      <c r="J45" s="24">
        <v>50</v>
      </c>
      <c r="K45" s="31" t="s">
        <v>48</v>
      </c>
      <c r="L45" s="22"/>
      <c r="M45" s="47"/>
      <c r="N45" s="47"/>
      <c r="O45" s="49"/>
      <c r="P45" s="47"/>
      <c r="Q45" s="49"/>
      <c r="R45" s="47"/>
      <c r="S45" s="47"/>
    </row>
    <row r="46" spans="1:19" ht="102.75" customHeight="1" x14ac:dyDescent="0.25">
      <c r="A46" s="27">
        <v>9</v>
      </c>
      <c r="B46" s="27">
        <v>3</v>
      </c>
      <c r="C46" s="27">
        <v>1</v>
      </c>
      <c r="D46" s="27">
        <v>9</v>
      </c>
      <c r="E46" s="28" t="s">
        <v>121</v>
      </c>
      <c r="F46" s="29" t="s">
        <v>122</v>
      </c>
      <c r="G46" s="29" t="s">
        <v>123</v>
      </c>
      <c r="H46" s="28" t="s">
        <v>124</v>
      </c>
      <c r="I46" s="30" t="s">
        <v>125</v>
      </c>
      <c r="J46" s="55">
        <v>12</v>
      </c>
      <c r="K46" s="51" t="s">
        <v>42</v>
      </c>
      <c r="L46" s="29" t="s">
        <v>126</v>
      </c>
      <c r="M46" s="27" t="s">
        <v>114</v>
      </c>
      <c r="N46" s="27" t="s">
        <v>45</v>
      </c>
      <c r="O46" s="33">
        <v>25880</v>
      </c>
      <c r="P46" s="27" t="s">
        <v>45</v>
      </c>
      <c r="Q46" s="33">
        <v>22480</v>
      </c>
      <c r="R46" s="27" t="s">
        <v>45</v>
      </c>
      <c r="S46" s="28" t="s">
        <v>127</v>
      </c>
    </row>
    <row r="47" spans="1:19" s="34" customFormat="1" ht="93.75" customHeight="1" x14ac:dyDescent="0.25">
      <c r="A47" s="43"/>
      <c r="B47" s="43"/>
      <c r="C47" s="43"/>
      <c r="D47" s="43"/>
      <c r="E47" s="38"/>
      <c r="F47" s="44"/>
      <c r="G47" s="44"/>
      <c r="H47" s="38"/>
      <c r="I47" s="23" t="s">
        <v>128</v>
      </c>
      <c r="J47" s="56">
        <v>1500</v>
      </c>
      <c r="K47" s="31" t="s">
        <v>48</v>
      </c>
      <c r="L47" s="44"/>
      <c r="M47" s="43"/>
      <c r="N47" s="43"/>
      <c r="O47" s="46"/>
      <c r="P47" s="43"/>
      <c r="Q47" s="46"/>
      <c r="R47" s="43"/>
      <c r="S47" s="38"/>
    </row>
    <row r="48" spans="1:19" s="34" customFormat="1" ht="42" customHeight="1" x14ac:dyDescent="0.25">
      <c r="A48" s="47">
        <v>10</v>
      </c>
      <c r="B48" s="47">
        <v>1</v>
      </c>
      <c r="C48" s="47">
        <v>1</v>
      </c>
      <c r="D48" s="47">
        <v>9</v>
      </c>
      <c r="E48" s="21" t="s">
        <v>129</v>
      </c>
      <c r="F48" s="22" t="s">
        <v>130</v>
      </c>
      <c r="G48" s="22" t="s">
        <v>131</v>
      </c>
      <c r="H48" s="27" t="s">
        <v>107</v>
      </c>
      <c r="I48" s="51" t="s">
        <v>108</v>
      </c>
      <c r="J48" s="55">
        <v>1</v>
      </c>
      <c r="K48" s="51" t="s">
        <v>42</v>
      </c>
      <c r="L48" s="22" t="s">
        <v>132</v>
      </c>
      <c r="M48" s="47" t="s">
        <v>133</v>
      </c>
      <c r="N48" s="47" t="s">
        <v>45</v>
      </c>
      <c r="O48" s="49">
        <f>Q48+3109.8</f>
        <v>28990.5</v>
      </c>
      <c r="P48" s="47" t="s">
        <v>45</v>
      </c>
      <c r="Q48" s="49">
        <v>25880.7</v>
      </c>
      <c r="R48" s="47" t="s">
        <v>45</v>
      </c>
      <c r="S48" s="21" t="s">
        <v>134</v>
      </c>
    </row>
    <row r="49" spans="1:19" s="34" customFormat="1" ht="42" customHeight="1" x14ac:dyDescent="0.25">
      <c r="A49" s="47"/>
      <c r="B49" s="47"/>
      <c r="C49" s="47"/>
      <c r="D49" s="47"/>
      <c r="E49" s="21"/>
      <c r="F49" s="22"/>
      <c r="G49" s="22"/>
      <c r="H49" s="35"/>
      <c r="I49" s="30" t="s">
        <v>109</v>
      </c>
      <c r="J49" s="55">
        <v>160</v>
      </c>
      <c r="K49" s="51" t="s">
        <v>48</v>
      </c>
      <c r="L49" s="22"/>
      <c r="M49" s="47"/>
      <c r="N49" s="47"/>
      <c r="O49" s="47"/>
      <c r="P49" s="47"/>
      <c r="Q49" s="47"/>
      <c r="R49" s="47"/>
      <c r="S49" s="21"/>
    </row>
    <row r="50" spans="1:19" s="34" customFormat="1" ht="36.75" customHeight="1" x14ac:dyDescent="0.25">
      <c r="A50" s="47"/>
      <c r="B50" s="47"/>
      <c r="C50" s="47"/>
      <c r="D50" s="47"/>
      <c r="E50" s="21"/>
      <c r="F50" s="22"/>
      <c r="G50" s="22"/>
      <c r="H50" s="43"/>
      <c r="I50" s="23" t="s">
        <v>135</v>
      </c>
      <c r="J50" s="24">
        <v>100</v>
      </c>
      <c r="K50" s="31" t="s">
        <v>48</v>
      </c>
      <c r="L50" s="22"/>
      <c r="M50" s="47"/>
      <c r="N50" s="47"/>
      <c r="O50" s="47"/>
      <c r="P50" s="47"/>
      <c r="Q50" s="47"/>
      <c r="R50" s="47"/>
      <c r="S50" s="21"/>
    </row>
    <row r="51" spans="1:19" s="34" customFormat="1" x14ac:dyDescent="0.25">
      <c r="A51" s="27">
        <v>11</v>
      </c>
      <c r="B51" s="27">
        <v>3</v>
      </c>
      <c r="C51" s="27">
        <v>1</v>
      </c>
      <c r="D51" s="27">
        <v>9</v>
      </c>
      <c r="E51" s="28" t="s">
        <v>136</v>
      </c>
      <c r="F51" s="29" t="s">
        <v>137</v>
      </c>
      <c r="G51" s="29" t="s">
        <v>138</v>
      </c>
      <c r="H51" s="28" t="s">
        <v>139</v>
      </c>
      <c r="I51" s="51" t="s">
        <v>140</v>
      </c>
      <c r="J51" s="55">
        <v>3</v>
      </c>
      <c r="K51" s="51" t="s">
        <v>42</v>
      </c>
      <c r="L51" s="29" t="s">
        <v>141</v>
      </c>
      <c r="M51" s="27" t="s">
        <v>142</v>
      </c>
      <c r="N51" s="27"/>
      <c r="O51" s="33">
        <v>51164.83</v>
      </c>
      <c r="P51" s="27"/>
      <c r="Q51" s="33">
        <v>44524.83</v>
      </c>
      <c r="R51" s="27"/>
      <c r="S51" s="28" t="s">
        <v>143</v>
      </c>
    </row>
    <row r="52" spans="1:19" s="34" customFormat="1" ht="30" x14ac:dyDescent="0.25">
      <c r="A52" s="35"/>
      <c r="B52" s="35"/>
      <c r="C52" s="35"/>
      <c r="D52" s="35"/>
      <c r="E52" s="36"/>
      <c r="F52" s="37"/>
      <c r="G52" s="37"/>
      <c r="H52" s="36"/>
      <c r="I52" s="30" t="s">
        <v>144</v>
      </c>
      <c r="J52" s="55">
        <v>66</v>
      </c>
      <c r="K52" s="51" t="s">
        <v>48</v>
      </c>
      <c r="L52" s="37"/>
      <c r="M52" s="35"/>
      <c r="N52" s="35"/>
      <c r="O52" s="40"/>
      <c r="P52" s="35"/>
      <c r="Q52" s="40"/>
      <c r="R52" s="35"/>
      <c r="S52" s="36"/>
    </row>
    <row r="53" spans="1:19" s="34" customFormat="1" ht="30" x14ac:dyDescent="0.25">
      <c r="A53" s="35"/>
      <c r="B53" s="35"/>
      <c r="C53" s="35"/>
      <c r="D53" s="35"/>
      <c r="E53" s="36"/>
      <c r="F53" s="37"/>
      <c r="G53" s="37"/>
      <c r="H53" s="36"/>
      <c r="I53" s="30" t="s">
        <v>94</v>
      </c>
      <c r="J53" s="55">
        <v>6</v>
      </c>
      <c r="K53" s="51" t="s">
        <v>48</v>
      </c>
      <c r="L53" s="37"/>
      <c r="M53" s="35"/>
      <c r="N53" s="35"/>
      <c r="O53" s="40"/>
      <c r="P53" s="35"/>
      <c r="Q53" s="40"/>
      <c r="R53" s="35"/>
      <c r="S53" s="36"/>
    </row>
    <row r="54" spans="1:19" s="34" customFormat="1" ht="30" x14ac:dyDescent="0.25">
      <c r="A54" s="35"/>
      <c r="B54" s="35"/>
      <c r="C54" s="35"/>
      <c r="D54" s="35"/>
      <c r="E54" s="36"/>
      <c r="F54" s="37"/>
      <c r="G54" s="37"/>
      <c r="H54" s="36"/>
      <c r="I54" s="30" t="s">
        <v>92</v>
      </c>
      <c r="J54" s="55">
        <v>1</v>
      </c>
      <c r="K54" s="51" t="s">
        <v>42</v>
      </c>
      <c r="L54" s="37"/>
      <c r="M54" s="35"/>
      <c r="N54" s="35"/>
      <c r="O54" s="40"/>
      <c r="P54" s="35"/>
      <c r="Q54" s="40"/>
      <c r="R54" s="35"/>
      <c r="S54" s="36"/>
    </row>
    <row r="55" spans="1:19" s="34" customFormat="1" ht="30" x14ac:dyDescent="0.25">
      <c r="A55" s="35"/>
      <c r="B55" s="35"/>
      <c r="C55" s="35"/>
      <c r="D55" s="35"/>
      <c r="E55" s="36"/>
      <c r="F55" s="37"/>
      <c r="G55" s="37"/>
      <c r="H55" s="36"/>
      <c r="I55" s="30" t="s">
        <v>93</v>
      </c>
      <c r="J55" s="55">
        <v>22</v>
      </c>
      <c r="K55" s="51" t="s">
        <v>48</v>
      </c>
      <c r="L55" s="37"/>
      <c r="M55" s="35"/>
      <c r="N55" s="35"/>
      <c r="O55" s="40"/>
      <c r="P55" s="35"/>
      <c r="Q55" s="40"/>
      <c r="R55" s="35"/>
      <c r="S55" s="36"/>
    </row>
    <row r="56" spans="1:19" s="34" customFormat="1" ht="52.5" customHeight="1" x14ac:dyDescent="0.25">
      <c r="A56" s="43"/>
      <c r="B56" s="43"/>
      <c r="C56" s="43"/>
      <c r="D56" s="43"/>
      <c r="E56" s="38"/>
      <c r="F56" s="44"/>
      <c r="G56" s="44"/>
      <c r="H56" s="38"/>
      <c r="I56" s="57" t="s">
        <v>94</v>
      </c>
      <c r="J56" s="24">
        <v>2</v>
      </c>
      <c r="K56" s="58" t="s">
        <v>48</v>
      </c>
      <c r="L56" s="44"/>
      <c r="M56" s="43"/>
      <c r="N56" s="43"/>
      <c r="O56" s="46"/>
      <c r="P56" s="43"/>
      <c r="Q56" s="46"/>
      <c r="R56" s="43"/>
      <c r="S56" s="38"/>
    </row>
    <row r="57" spans="1:19" s="34" customFormat="1" ht="45.75" customHeight="1" x14ac:dyDescent="0.25">
      <c r="A57" s="27">
        <v>12</v>
      </c>
      <c r="B57" s="27">
        <v>6</v>
      </c>
      <c r="C57" s="27">
        <v>1</v>
      </c>
      <c r="D57" s="27">
        <v>9</v>
      </c>
      <c r="E57" s="28" t="s">
        <v>145</v>
      </c>
      <c r="F57" s="29" t="s">
        <v>146</v>
      </c>
      <c r="G57" s="29" t="s">
        <v>147</v>
      </c>
      <c r="H57" s="55" t="s">
        <v>148</v>
      </c>
      <c r="I57" s="30" t="s">
        <v>149</v>
      </c>
      <c r="J57" s="55">
        <v>1</v>
      </c>
      <c r="K57" s="51" t="s">
        <v>42</v>
      </c>
      <c r="L57" s="29" t="s">
        <v>150</v>
      </c>
      <c r="M57" s="27" t="s">
        <v>44</v>
      </c>
      <c r="N57" s="27" t="s">
        <v>45</v>
      </c>
      <c r="O57" s="33">
        <f>Q57+3160</f>
        <v>42910</v>
      </c>
      <c r="P57" s="27" t="s">
        <v>45</v>
      </c>
      <c r="Q57" s="33">
        <v>39750</v>
      </c>
      <c r="R57" s="27" t="s">
        <v>45</v>
      </c>
      <c r="S57" s="28" t="s">
        <v>71</v>
      </c>
    </row>
    <row r="58" spans="1:19" s="34" customFormat="1" ht="30" x14ac:dyDescent="0.25">
      <c r="A58" s="35"/>
      <c r="B58" s="35"/>
      <c r="C58" s="35"/>
      <c r="D58" s="35"/>
      <c r="E58" s="36"/>
      <c r="F58" s="37"/>
      <c r="G58" s="37"/>
      <c r="H58" s="28" t="s">
        <v>151</v>
      </c>
      <c r="I58" s="30" t="s">
        <v>152</v>
      </c>
      <c r="J58" s="55">
        <v>16</v>
      </c>
      <c r="K58" s="51" t="s">
        <v>42</v>
      </c>
      <c r="L58" s="37"/>
      <c r="M58" s="35"/>
      <c r="N58" s="35"/>
      <c r="O58" s="40"/>
      <c r="P58" s="35"/>
      <c r="Q58" s="40"/>
      <c r="R58" s="35"/>
      <c r="S58" s="36"/>
    </row>
    <row r="59" spans="1:19" s="34" customFormat="1" x14ac:dyDescent="0.25">
      <c r="A59" s="35"/>
      <c r="B59" s="35"/>
      <c r="C59" s="35"/>
      <c r="D59" s="35"/>
      <c r="E59" s="36"/>
      <c r="F59" s="37"/>
      <c r="G59" s="37"/>
      <c r="H59" s="38"/>
      <c r="I59" s="30" t="s">
        <v>153</v>
      </c>
      <c r="J59" s="55">
        <v>60</v>
      </c>
      <c r="K59" s="51" t="s">
        <v>48</v>
      </c>
      <c r="L59" s="37"/>
      <c r="M59" s="35"/>
      <c r="N59" s="35"/>
      <c r="O59" s="40"/>
      <c r="P59" s="35"/>
      <c r="Q59" s="40"/>
      <c r="R59" s="35"/>
      <c r="S59" s="36"/>
    </row>
    <row r="60" spans="1:19" s="34" customFormat="1" ht="45" x14ac:dyDescent="0.25">
      <c r="A60" s="35"/>
      <c r="B60" s="35"/>
      <c r="C60" s="35"/>
      <c r="D60" s="35"/>
      <c r="E60" s="36"/>
      <c r="F60" s="37"/>
      <c r="G60" s="37"/>
      <c r="H60" s="28" t="s">
        <v>58</v>
      </c>
      <c r="I60" s="30" t="s">
        <v>59</v>
      </c>
      <c r="J60" s="55">
        <v>1</v>
      </c>
      <c r="K60" s="51" t="s">
        <v>42</v>
      </c>
      <c r="L60" s="37"/>
      <c r="M60" s="35"/>
      <c r="N60" s="35"/>
      <c r="O60" s="40"/>
      <c r="P60" s="35"/>
      <c r="Q60" s="40"/>
      <c r="R60" s="35"/>
      <c r="S60" s="36"/>
    </row>
    <row r="61" spans="1:19" s="34" customFormat="1" ht="30" x14ac:dyDescent="0.25">
      <c r="A61" s="43"/>
      <c r="B61" s="43"/>
      <c r="C61" s="43"/>
      <c r="D61" s="43"/>
      <c r="E61" s="38"/>
      <c r="F61" s="44"/>
      <c r="G61" s="44"/>
      <c r="H61" s="38"/>
      <c r="I61" s="30" t="s">
        <v>60</v>
      </c>
      <c r="J61" s="55">
        <v>50</v>
      </c>
      <c r="K61" s="51" t="s">
        <v>42</v>
      </c>
      <c r="L61" s="44"/>
      <c r="M61" s="43"/>
      <c r="N61" s="43"/>
      <c r="O61" s="46"/>
      <c r="P61" s="43"/>
      <c r="Q61" s="46"/>
      <c r="R61" s="43"/>
      <c r="S61" s="38"/>
    </row>
    <row r="62" spans="1:19" ht="81" customHeight="1" x14ac:dyDescent="0.25">
      <c r="A62" s="27">
        <v>13</v>
      </c>
      <c r="B62" s="28">
        <v>6</v>
      </c>
      <c r="C62" s="27">
        <v>5</v>
      </c>
      <c r="D62" s="27">
        <v>11</v>
      </c>
      <c r="E62" s="28" t="s">
        <v>154</v>
      </c>
      <c r="F62" s="29" t="s">
        <v>155</v>
      </c>
      <c r="G62" s="29" t="s">
        <v>156</v>
      </c>
      <c r="H62" s="28" t="s">
        <v>81</v>
      </c>
      <c r="I62" s="51" t="s">
        <v>82</v>
      </c>
      <c r="J62" s="55">
        <v>5</v>
      </c>
      <c r="K62" s="51" t="s">
        <v>42</v>
      </c>
      <c r="L62" s="29" t="s">
        <v>157</v>
      </c>
      <c r="M62" s="27" t="s">
        <v>44</v>
      </c>
      <c r="N62" s="27" t="s">
        <v>45</v>
      </c>
      <c r="O62" s="33">
        <v>19379.2</v>
      </c>
      <c r="P62" s="27" t="s">
        <v>45</v>
      </c>
      <c r="Q62" s="33">
        <v>14070</v>
      </c>
      <c r="R62" s="27" t="s">
        <v>45</v>
      </c>
      <c r="S62" s="28" t="s">
        <v>158</v>
      </c>
    </row>
    <row r="63" spans="1:19" s="34" customFormat="1" ht="98.25" customHeight="1" x14ac:dyDescent="0.25">
      <c r="A63" s="43"/>
      <c r="B63" s="38"/>
      <c r="C63" s="43"/>
      <c r="D63" s="43"/>
      <c r="E63" s="38"/>
      <c r="F63" s="44"/>
      <c r="G63" s="44"/>
      <c r="H63" s="38"/>
      <c r="I63" s="23" t="s">
        <v>84</v>
      </c>
      <c r="J63" s="24">
        <v>65</v>
      </c>
      <c r="K63" s="31" t="s">
        <v>48</v>
      </c>
      <c r="L63" s="44"/>
      <c r="M63" s="43"/>
      <c r="N63" s="43"/>
      <c r="O63" s="46"/>
      <c r="P63" s="43"/>
      <c r="Q63" s="46"/>
      <c r="R63" s="43"/>
      <c r="S63" s="38"/>
    </row>
    <row r="64" spans="1:19" s="34" customFormat="1" ht="60" customHeight="1" x14ac:dyDescent="0.25">
      <c r="A64" s="27">
        <v>14</v>
      </c>
      <c r="B64" s="28">
        <v>6</v>
      </c>
      <c r="C64" s="28">
        <v>5</v>
      </c>
      <c r="D64" s="28">
        <v>11</v>
      </c>
      <c r="E64" s="28" t="s">
        <v>159</v>
      </c>
      <c r="F64" s="29" t="s">
        <v>160</v>
      </c>
      <c r="G64" s="29" t="s">
        <v>161</v>
      </c>
      <c r="H64" s="27" t="s">
        <v>81</v>
      </c>
      <c r="I64" s="23" t="s">
        <v>82</v>
      </c>
      <c r="J64" s="55">
        <v>5</v>
      </c>
      <c r="K64" s="31" t="s">
        <v>42</v>
      </c>
      <c r="L64" s="59" t="s">
        <v>162</v>
      </c>
      <c r="M64" s="27" t="s">
        <v>44</v>
      </c>
      <c r="N64" s="27" t="s">
        <v>45</v>
      </c>
      <c r="O64" s="33">
        <f>Q64+6219.1</f>
        <v>32664.1</v>
      </c>
      <c r="P64" s="27" t="s">
        <v>45</v>
      </c>
      <c r="Q64" s="33">
        <v>26445</v>
      </c>
      <c r="R64" s="27" t="s">
        <v>45</v>
      </c>
      <c r="S64" s="28" t="s">
        <v>163</v>
      </c>
    </row>
    <row r="65" spans="1:19" s="34" customFormat="1" ht="30" x14ac:dyDescent="0.25">
      <c r="A65" s="43"/>
      <c r="B65" s="38"/>
      <c r="C65" s="38"/>
      <c r="D65" s="38"/>
      <c r="E65" s="38"/>
      <c r="F65" s="44"/>
      <c r="G65" s="44"/>
      <c r="H65" s="43"/>
      <c r="I65" s="23" t="s">
        <v>84</v>
      </c>
      <c r="J65" s="55">
        <v>100</v>
      </c>
      <c r="K65" s="31" t="s">
        <v>48</v>
      </c>
      <c r="L65" s="60"/>
      <c r="M65" s="43"/>
      <c r="N65" s="43"/>
      <c r="O65" s="46"/>
      <c r="P65" s="43"/>
      <c r="Q65" s="46"/>
      <c r="R65" s="43"/>
      <c r="S65" s="38"/>
    </row>
    <row r="66" spans="1:19" ht="54.75" customHeight="1" x14ac:dyDescent="0.25">
      <c r="A66" s="27">
        <v>15</v>
      </c>
      <c r="B66" s="27">
        <v>6</v>
      </c>
      <c r="C66" s="27">
        <v>5</v>
      </c>
      <c r="D66" s="27">
        <v>11</v>
      </c>
      <c r="E66" s="28" t="s">
        <v>164</v>
      </c>
      <c r="F66" s="29" t="s">
        <v>165</v>
      </c>
      <c r="G66" s="29" t="s">
        <v>166</v>
      </c>
      <c r="H66" s="47" t="s">
        <v>53</v>
      </c>
      <c r="I66" s="51" t="s">
        <v>54</v>
      </c>
      <c r="J66" s="55">
        <v>1</v>
      </c>
      <c r="K66" s="51" t="s">
        <v>42</v>
      </c>
      <c r="L66" s="29" t="s">
        <v>167</v>
      </c>
      <c r="M66" s="27" t="s">
        <v>114</v>
      </c>
      <c r="N66" s="27" t="s">
        <v>45</v>
      </c>
      <c r="O66" s="33">
        <v>49354</v>
      </c>
      <c r="P66" s="27" t="s">
        <v>45</v>
      </c>
      <c r="Q66" s="33">
        <v>39250</v>
      </c>
      <c r="R66" s="27" t="s">
        <v>45</v>
      </c>
      <c r="S66" s="28" t="s">
        <v>71</v>
      </c>
    </row>
    <row r="67" spans="1:19" ht="35.25" customHeight="1" x14ac:dyDescent="0.25">
      <c r="A67" s="35"/>
      <c r="B67" s="35"/>
      <c r="C67" s="35"/>
      <c r="D67" s="35"/>
      <c r="E67" s="36"/>
      <c r="F67" s="37"/>
      <c r="G67" s="37"/>
      <c r="H67" s="47"/>
      <c r="I67" s="30" t="s">
        <v>168</v>
      </c>
      <c r="J67" s="55">
        <v>300</v>
      </c>
      <c r="K67" s="51" t="s">
        <v>48</v>
      </c>
      <c r="L67" s="37"/>
      <c r="M67" s="35"/>
      <c r="N67" s="35"/>
      <c r="O67" s="40"/>
      <c r="P67" s="35"/>
      <c r="Q67" s="40"/>
      <c r="R67" s="35"/>
      <c r="S67" s="36"/>
    </row>
    <row r="68" spans="1:19" ht="54" customHeight="1" x14ac:dyDescent="0.25">
      <c r="A68" s="35"/>
      <c r="B68" s="35"/>
      <c r="C68" s="35"/>
      <c r="D68" s="35"/>
      <c r="E68" s="36"/>
      <c r="F68" s="37"/>
      <c r="G68" s="37"/>
      <c r="H68" s="47" t="s">
        <v>96</v>
      </c>
      <c r="I68" s="30" t="s">
        <v>169</v>
      </c>
      <c r="J68" s="55">
        <v>1</v>
      </c>
      <c r="K68" s="51" t="s">
        <v>42</v>
      </c>
      <c r="L68" s="37"/>
      <c r="M68" s="35"/>
      <c r="N68" s="35"/>
      <c r="O68" s="40"/>
      <c r="P68" s="35"/>
      <c r="Q68" s="40"/>
      <c r="R68" s="35"/>
      <c r="S68" s="36"/>
    </row>
    <row r="69" spans="1:19" s="34" customFormat="1" ht="66.75" customHeight="1" x14ac:dyDescent="0.25">
      <c r="A69" s="43"/>
      <c r="B69" s="43"/>
      <c r="C69" s="43"/>
      <c r="D69" s="43"/>
      <c r="E69" s="38"/>
      <c r="F69" s="44"/>
      <c r="G69" s="44"/>
      <c r="H69" s="47"/>
      <c r="I69" s="23" t="s">
        <v>170</v>
      </c>
      <c r="J69" s="56">
        <v>3377</v>
      </c>
      <c r="K69" s="23" t="s">
        <v>99</v>
      </c>
      <c r="L69" s="44"/>
      <c r="M69" s="43"/>
      <c r="N69" s="43"/>
      <c r="O69" s="46"/>
      <c r="P69" s="43"/>
      <c r="Q69" s="46"/>
      <c r="R69" s="43"/>
      <c r="S69" s="38"/>
    </row>
    <row r="70" spans="1:19" s="34" customFormat="1" ht="77.25" customHeight="1" x14ac:dyDescent="0.25">
      <c r="A70" s="27">
        <v>16</v>
      </c>
      <c r="B70" s="28">
        <v>6</v>
      </c>
      <c r="C70" s="28">
        <v>5</v>
      </c>
      <c r="D70" s="28">
        <v>11</v>
      </c>
      <c r="E70" s="28" t="s">
        <v>171</v>
      </c>
      <c r="F70" s="29" t="s">
        <v>172</v>
      </c>
      <c r="G70" s="29" t="s">
        <v>173</v>
      </c>
      <c r="H70" s="27" t="s">
        <v>53</v>
      </c>
      <c r="I70" s="23" t="s">
        <v>54</v>
      </c>
      <c r="J70" s="55">
        <v>1</v>
      </c>
      <c r="K70" s="31" t="s">
        <v>42</v>
      </c>
      <c r="L70" s="59" t="s">
        <v>167</v>
      </c>
      <c r="M70" s="27" t="s">
        <v>142</v>
      </c>
      <c r="N70" s="27" t="s">
        <v>45</v>
      </c>
      <c r="O70" s="33">
        <f>Q70+8951.58</f>
        <v>66707.3</v>
      </c>
      <c r="P70" s="27" t="s">
        <v>45</v>
      </c>
      <c r="Q70" s="33">
        <v>57755.72</v>
      </c>
      <c r="R70" s="27" t="s">
        <v>45</v>
      </c>
      <c r="S70" s="28" t="s">
        <v>134</v>
      </c>
    </row>
    <row r="71" spans="1:19" s="34" customFormat="1" ht="72" customHeight="1" x14ac:dyDescent="0.25">
      <c r="A71" s="43"/>
      <c r="B71" s="38"/>
      <c r="C71" s="38"/>
      <c r="D71" s="38"/>
      <c r="E71" s="38"/>
      <c r="F71" s="44"/>
      <c r="G71" s="44"/>
      <c r="H71" s="43"/>
      <c r="I71" s="23" t="s">
        <v>57</v>
      </c>
      <c r="J71" s="55">
        <v>160</v>
      </c>
      <c r="K71" s="31" t="s">
        <v>48</v>
      </c>
      <c r="L71" s="60"/>
      <c r="M71" s="43"/>
      <c r="N71" s="43"/>
      <c r="O71" s="46"/>
      <c r="P71" s="43"/>
      <c r="Q71" s="46"/>
      <c r="R71" s="43"/>
      <c r="S71" s="38"/>
    </row>
    <row r="72" spans="1:19" s="34" customFormat="1" ht="33.75" customHeight="1" x14ac:dyDescent="0.25">
      <c r="A72" s="47">
        <v>17</v>
      </c>
      <c r="B72" s="47">
        <v>6</v>
      </c>
      <c r="C72" s="47">
        <v>5</v>
      </c>
      <c r="D72" s="47">
        <v>11</v>
      </c>
      <c r="E72" s="21" t="s">
        <v>174</v>
      </c>
      <c r="F72" s="22" t="s">
        <v>175</v>
      </c>
      <c r="G72" s="22" t="s">
        <v>176</v>
      </c>
      <c r="H72" s="28" t="s">
        <v>81</v>
      </c>
      <c r="I72" s="31" t="s">
        <v>140</v>
      </c>
      <c r="J72" s="55">
        <v>8</v>
      </c>
      <c r="K72" s="51" t="s">
        <v>42</v>
      </c>
      <c r="L72" s="22" t="s">
        <v>177</v>
      </c>
      <c r="M72" s="47" t="s">
        <v>142</v>
      </c>
      <c r="N72" s="47" t="s">
        <v>45</v>
      </c>
      <c r="O72" s="49">
        <v>9410.2000000000007</v>
      </c>
      <c r="P72" s="47" t="s">
        <v>45</v>
      </c>
      <c r="Q72" s="49">
        <v>7400</v>
      </c>
      <c r="R72" s="47" t="s">
        <v>45</v>
      </c>
      <c r="S72" s="21" t="s">
        <v>178</v>
      </c>
    </row>
    <row r="73" spans="1:19" s="34" customFormat="1" ht="43.5" customHeight="1" x14ac:dyDescent="0.25">
      <c r="A73" s="47"/>
      <c r="B73" s="47"/>
      <c r="C73" s="47"/>
      <c r="D73" s="47"/>
      <c r="E73" s="21"/>
      <c r="F73" s="22"/>
      <c r="G73" s="22"/>
      <c r="H73" s="38"/>
      <c r="I73" s="23" t="s">
        <v>144</v>
      </c>
      <c r="J73" s="55">
        <v>160</v>
      </c>
      <c r="K73" s="51" t="s">
        <v>48</v>
      </c>
      <c r="L73" s="22"/>
      <c r="M73" s="47"/>
      <c r="N73" s="47"/>
      <c r="O73" s="49"/>
      <c r="P73" s="47"/>
      <c r="Q73" s="49"/>
      <c r="R73" s="47"/>
      <c r="S73" s="21"/>
    </row>
    <row r="74" spans="1:19" s="34" customFormat="1" ht="46.5" customHeight="1" x14ac:dyDescent="0.25">
      <c r="A74" s="47"/>
      <c r="B74" s="47"/>
      <c r="C74" s="47"/>
      <c r="D74" s="47"/>
      <c r="E74" s="21"/>
      <c r="F74" s="22"/>
      <c r="G74" s="22"/>
      <c r="H74" s="28" t="s">
        <v>53</v>
      </c>
      <c r="I74" s="31" t="s">
        <v>103</v>
      </c>
      <c r="J74" s="55">
        <v>1</v>
      </c>
      <c r="K74" s="51" t="s">
        <v>42</v>
      </c>
      <c r="L74" s="22"/>
      <c r="M74" s="47"/>
      <c r="N74" s="47"/>
      <c r="O74" s="49"/>
      <c r="P74" s="47"/>
      <c r="Q74" s="49"/>
      <c r="R74" s="47"/>
      <c r="S74" s="21"/>
    </row>
    <row r="75" spans="1:19" s="34" customFormat="1" ht="32.25" customHeight="1" x14ac:dyDescent="0.25">
      <c r="A75" s="47"/>
      <c r="B75" s="47"/>
      <c r="C75" s="47"/>
      <c r="D75" s="47"/>
      <c r="E75" s="21"/>
      <c r="F75" s="22"/>
      <c r="G75" s="22"/>
      <c r="H75" s="38"/>
      <c r="I75" s="23" t="s">
        <v>179</v>
      </c>
      <c r="J75" s="55">
        <v>20</v>
      </c>
      <c r="K75" s="31" t="s">
        <v>48</v>
      </c>
      <c r="L75" s="22"/>
      <c r="M75" s="47"/>
      <c r="N75" s="47"/>
      <c r="O75" s="49"/>
      <c r="P75" s="47"/>
      <c r="Q75" s="49"/>
      <c r="R75" s="47"/>
      <c r="S75" s="21"/>
    </row>
    <row r="76" spans="1:19" s="34" customFormat="1" ht="90.75" customHeight="1" x14ac:dyDescent="0.25">
      <c r="A76" s="27">
        <v>18</v>
      </c>
      <c r="B76" s="28">
        <v>6</v>
      </c>
      <c r="C76" s="28">
        <v>5</v>
      </c>
      <c r="D76" s="28">
        <v>11</v>
      </c>
      <c r="E76" s="28" t="s">
        <v>180</v>
      </c>
      <c r="F76" s="29" t="s">
        <v>181</v>
      </c>
      <c r="G76" s="29" t="s">
        <v>182</v>
      </c>
      <c r="H76" s="27" t="s">
        <v>81</v>
      </c>
      <c r="I76" s="24" t="s">
        <v>82</v>
      </c>
      <c r="J76" s="55">
        <v>1</v>
      </c>
      <c r="K76" s="55" t="s">
        <v>42</v>
      </c>
      <c r="L76" s="29" t="s">
        <v>183</v>
      </c>
      <c r="M76" s="27" t="s">
        <v>114</v>
      </c>
      <c r="N76" s="27" t="s">
        <v>45</v>
      </c>
      <c r="O76" s="33">
        <f>Q76+2357.88</f>
        <v>17861.21</v>
      </c>
      <c r="P76" s="27" t="s">
        <v>45</v>
      </c>
      <c r="Q76" s="33">
        <v>15503.33</v>
      </c>
      <c r="R76" s="27" t="s">
        <v>45</v>
      </c>
      <c r="S76" s="28" t="s">
        <v>184</v>
      </c>
    </row>
    <row r="77" spans="1:19" s="34" customFormat="1" ht="105.75" customHeight="1" x14ac:dyDescent="0.25">
      <c r="A77" s="43"/>
      <c r="B77" s="38"/>
      <c r="C77" s="38"/>
      <c r="D77" s="38"/>
      <c r="E77" s="38"/>
      <c r="F77" s="44"/>
      <c r="G77" s="44"/>
      <c r="H77" s="43"/>
      <c r="I77" s="24" t="s">
        <v>84</v>
      </c>
      <c r="J77" s="55">
        <v>20</v>
      </c>
      <c r="K77" s="55" t="s">
        <v>48</v>
      </c>
      <c r="L77" s="44"/>
      <c r="M77" s="43"/>
      <c r="N77" s="43"/>
      <c r="O77" s="46"/>
      <c r="P77" s="43"/>
      <c r="Q77" s="46"/>
      <c r="R77" s="43"/>
      <c r="S77" s="38"/>
    </row>
    <row r="78" spans="1:19" x14ac:dyDescent="0.25">
      <c r="A78" s="27">
        <v>19</v>
      </c>
      <c r="B78" s="28">
        <v>6</v>
      </c>
      <c r="C78" s="28">
        <v>1</v>
      </c>
      <c r="D78" s="28">
        <v>6</v>
      </c>
      <c r="E78" s="28" t="s">
        <v>185</v>
      </c>
      <c r="F78" s="29" t="s">
        <v>186</v>
      </c>
      <c r="G78" s="29" t="s">
        <v>187</v>
      </c>
      <c r="H78" s="27" t="s">
        <v>188</v>
      </c>
      <c r="I78" s="24" t="s">
        <v>82</v>
      </c>
      <c r="J78" s="55">
        <v>2</v>
      </c>
      <c r="K78" s="55" t="s">
        <v>42</v>
      </c>
      <c r="L78" s="29" t="s">
        <v>189</v>
      </c>
      <c r="M78" s="27" t="s">
        <v>45</v>
      </c>
      <c r="N78" s="27" t="s">
        <v>114</v>
      </c>
      <c r="O78" s="33" t="s">
        <v>45</v>
      </c>
      <c r="P78" s="33">
        <v>31098.68</v>
      </c>
      <c r="Q78" s="33" t="s">
        <v>45</v>
      </c>
      <c r="R78" s="33">
        <v>27525.34</v>
      </c>
      <c r="S78" s="28" t="s">
        <v>184</v>
      </c>
    </row>
    <row r="79" spans="1:19" ht="30" x14ac:dyDescent="0.25">
      <c r="A79" s="35"/>
      <c r="B79" s="36"/>
      <c r="C79" s="36"/>
      <c r="D79" s="36"/>
      <c r="E79" s="36"/>
      <c r="F79" s="37"/>
      <c r="G79" s="37"/>
      <c r="H79" s="35"/>
      <c r="I79" s="24" t="s">
        <v>84</v>
      </c>
      <c r="J79" s="55">
        <v>36</v>
      </c>
      <c r="K79" s="55" t="s">
        <v>48</v>
      </c>
      <c r="L79" s="37"/>
      <c r="M79" s="35"/>
      <c r="N79" s="35"/>
      <c r="O79" s="40"/>
      <c r="P79" s="40"/>
      <c r="Q79" s="40"/>
      <c r="R79" s="40"/>
      <c r="S79" s="36"/>
    </row>
    <row r="80" spans="1:19" ht="60.75" customHeight="1" x14ac:dyDescent="0.25">
      <c r="A80" s="43"/>
      <c r="B80" s="38"/>
      <c r="C80" s="38"/>
      <c r="D80" s="38"/>
      <c r="E80" s="38"/>
      <c r="F80" s="44"/>
      <c r="G80" s="44"/>
      <c r="H80" s="43"/>
      <c r="I80" s="24" t="s">
        <v>49</v>
      </c>
      <c r="J80" s="55">
        <v>16</v>
      </c>
      <c r="K80" s="55" t="s">
        <v>48</v>
      </c>
      <c r="L80" s="44"/>
      <c r="M80" s="43"/>
      <c r="N80" s="43"/>
      <c r="O80" s="46"/>
      <c r="P80" s="46"/>
      <c r="Q80" s="46"/>
      <c r="R80" s="46"/>
      <c r="S80" s="38"/>
    </row>
    <row r="81" spans="1:19" x14ac:dyDescent="0.25">
      <c r="A81" s="27">
        <v>20</v>
      </c>
      <c r="B81" s="28">
        <v>1</v>
      </c>
      <c r="C81" s="28">
        <v>1</v>
      </c>
      <c r="D81" s="28">
        <v>6</v>
      </c>
      <c r="E81" s="28" t="s">
        <v>190</v>
      </c>
      <c r="F81" s="29" t="s">
        <v>191</v>
      </c>
      <c r="G81" s="29" t="s">
        <v>192</v>
      </c>
      <c r="H81" s="28" t="s">
        <v>193</v>
      </c>
      <c r="I81" s="24" t="s">
        <v>77</v>
      </c>
      <c r="J81" s="55">
        <v>1</v>
      </c>
      <c r="K81" s="55" t="s">
        <v>42</v>
      </c>
      <c r="L81" s="29" t="s">
        <v>194</v>
      </c>
      <c r="M81" s="27" t="s">
        <v>45</v>
      </c>
      <c r="N81" s="27" t="s">
        <v>133</v>
      </c>
      <c r="O81" s="33" t="s">
        <v>45</v>
      </c>
      <c r="P81" s="33">
        <v>40186.480000000003</v>
      </c>
      <c r="Q81" s="33" t="s">
        <v>45</v>
      </c>
      <c r="R81" s="33">
        <v>36048.480000000003</v>
      </c>
      <c r="S81" s="28" t="s">
        <v>79</v>
      </c>
    </row>
    <row r="82" spans="1:19" ht="30" x14ac:dyDescent="0.25">
      <c r="A82" s="35"/>
      <c r="B82" s="36"/>
      <c r="C82" s="36"/>
      <c r="D82" s="36"/>
      <c r="E82" s="36"/>
      <c r="F82" s="37"/>
      <c r="G82" s="37"/>
      <c r="H82" s="36"/>
      <c r="I82" s="24" t="s">
        <v>80</v>
      </c>
      <c r="J82" s="55">
        <v>40</v>
      </c>
      <c r="K82" s="55" t="s">
        <v>48</v>
      </c>
      <c r="L82" s="37"/>
      <c r="M82" s="35"/>
      <c r="N82" s="35"/>
      <c r="O82" s="40"/>
      <c r="P82" s="40"/>
      <c r="Q82" s="40"/>
      <c r="R82" s="40"/>
      <c r="S82" s="36"/>
    </row>
    <row r="83" spans="1:19" x14ac:dyDescent="0.25">
      <c r="A83" s="35"/>
      <c r="B83" s="36"/>
      <c r="C83" s="36"/>
      <c r="D83" s="36"/>
      <c r="E83" s="36"/>
      <c r="F83" s="37"/>
      <c r="G83" s="37"/>
      <c r="H83" s="27" t="s">
        <v>53</v>
      </c>
      <c r="I83" s="24" t="s">
        <v>54</v>
      </c>
      <c r="J83" s="55">
        <v>1</v>
      </c>
      <c r="K83" s="55" t="s">
        <v>42</v>
      </c>
      <c r="L83" s="37"/>
      <c r="M83" s="35"/>
      <c r="N83" s="35"/>
      <c r="O83" s="40"/>
      <c r="P83" s="40"/>
      <c r="Q83" s="40"/>
      <c r="R83" s="40"/>
      <c r="S83" s="36"/>
    </row>
    <row r="84" spans="1:19" ht="75.75" customHeight="1" x14ac:dyDescent="0.25">
      <c r="A84" s="43"/>
      <c r="B84" s="38"/>
      <c r="C84" s="38"/>
      <c r="D84" s="38"/>
      <c r="E84" s="38"/>
      <c r="F84" s="44"/>
      <c r="G84" s="44"/>
      <c r="H84" s="43"/>
      <c r="I84" s="24" t="s">
        <v>168</v>
      </c>
      <c r="J84" s="55">
        <v>20</v>
      </c>
      <c r="K84" s="55" t="s">
        <v>48</v>
      </c>
      <c r="L84" s="44"/>
      <c r="M84" s="43"/>
      <c r="N84" s="43"/>
      <c r="O84" s="46"/>
      <c r="P84" s="46"/>
      <c r="Q84" s="46"/>
      <c r="R84" s="46"/>
      <c r="S84" s="38"/>
    </row>
    <row r="85" spans="1:19" ht="51.75" customHeight="1" x14ac:dyDescent="0.25">
      <c r="A85" s="27">
        <v>21</v>
      </c>
      <c r="B85" s="28">
        <v>6</v>
      </c>
      <c r="C85" s="28">
        <v>1</v>
      </c>
      <c r="D85" s="28">
        <v>6</v>
      </c>
      <c r="E85" s="28" t="s">
        <v>195</v>
      </c>
      <c r="F85" s="29" t="s">
        <v>196</v>
      </c>
      <c r="G85" s="29" t="s">
        <v>197</v>
      </c>
      <c r="H85" s="27" t="s">
        <v>107</v>
      </c>
      <c r="I85" s="24" t="s">
        <v>198</v>
      </c>
      <c r="J85" s="55">
        <v>1</v>
      </c>
      <c r="K85" s="55" t="s">
        <v>42</v>
      </c>
      <c r="L85" s="29" t="s">
        <v>199</v>
      </c>
      <c r="M85" s="27" t="s">
        <v>45</v>
      </c>
      <c r="N85" s="27" t="s">
        <v>133</v>
      </c>
      <c r="O85" s="33" t="s">
        <v>45</v>
      </c>
      <c r="P85" s="33">
        <v>29500</v>
      </c>
      <c r="Q85" s="33" t="s">
        <v>45</v>
      </c>
      <c r="R85" s="33">
        <v>26400</v>
      </c>
      <c r="S85" s="28" t="s">
        <v>71</v>
      </c>
    </row>
    <row r="86" spans="1:19" ht="51.75" customHeight="1" x14ac:dyDescent="0.25">
      <c r="A86" s="35"/>
      <c r="B86" s="36"/>
      <c r="C86" s="36"/>
      <c r="D86" s="36"/>
      <c r="E86" s="36"/>
      <c r="F86" s="37"/>
      <c r="G86" s="37"/>
      <c r="H86" s="35"/>
      <c r="I86" s="24" t="s">
        <v>200</v>
      </c>
      <c r="J86" s="55">
        <v>70</v>
      </c>
      <c r="K86" s="55" t="s">
        <v>48</v>
      </c>
      <c r="L86" s="37"/>
      <c r="M86" s="35"/>
      <c r="N86" s="35"/>
      <c r="O86" s="40"/>
      <c r="P86" s="40"/>
      <c r="Q86" s="40"/>
      <c r="R86" s="40"/>
      <c r="S86" s="36"/>
    </row>
    <row r="87" spans="1:19" ht="51.75" customHeight="1" x14ac:dyDescent="0.25">
      <c r="A87" s="43"/>
      <c r="B87" s="38"/>
      <c r="C87" s="38"/>
      <c r="D87" s="38"/>
      <c r="E87" s="38"/>
      <c r="F87" s="44"/>
      <c r="G87" s="44"/>
      <c r="H87" s="43"/>
      <c r="I87" s="24" t="s">
        <v>49</v>
      </c>
      <c r="J87" s="55">
        <v>1</v>
      </c>
      <c r="K87" s="55" t="s">
        <v>48</v>
      </c>
      <c r="L87" s="44"/>
      <c r="M87" s="43"/>
      <c r="N87" s="43"/>
      <c r="O87" s="46"/>
      <c r="P87" s="46"/>
      <c r="Q87" s="46"/>
      <c r="R87" s="46"/>
      <c r="S87" s="38"/>
    </row>
    <row r="88" spans="1:19" ht="80.25" customHeight="1" x14ac:dyDescent="0.25">
      <c r="A88" s="27">
        <v>22</v>
      </c>
      <c r="B88" s="28">
        <v>2</v>
      </c>
      <c r="C88" s="28">
        <v>1</v>
      </c>
      <c r="D88" s="28">
        <v>6</v>
      </c>
      <c r="E88" s="28" t="s">
        <v>201</v>
      </c>
      <c r="F88" s="29" t="s">
        <v>202</v>
      </c>
      <c r="G88" s="29" t="s">
        <v>203</v>
      </c>
      <c r="H88" s="27" t="s">
        <v>204</v>
      </c>
      <c r="I88" s="24" t="s">
        <v>77</v>
      </c>
      <c r="J88" s="55">
        <v>4</v>
      </c>
      <c r="K88" s="55" t="s">
        <v>42</v>
      </c>
      <c r="L88" s="29" t="s">
        <v>205</v>
      </c>
      <c r="M88" s="27" t="s">
        <v>45</v>
      </c>
      <c r="N88" s="27" t="s">
        <v>114</v>
      </c>
      <c r="O88" s="33" t="s">
        <v>45</v>
      </c>
      <c r="P88" s="33">
        <v>30123.8</v>
      </c>
      <c r="Q88" s="33" t="s">
        <v>45</v>
      </c>
      <c r="R88" s="33">
        <v>27151.8</v>
      </c>
      <c r="S88" s="28" t="s">
        <v>206</v>
      </c>
    </row>
    <row r="89" spans="1:19" ht="80.25" customHeight="1" x14ac:dyDescent="0.25">
      <c r="A89" s="43"/>
      <c r="B89" s="38"/>
      <c r="C89" s="38"/>
      <c r="D89" s="38"/>
      <c r="E89" s="38"/>
      <c r="F89" s="44"/>
      <c r="G89" s="44"/>
      <c r="H89" s="43"/>
      <c r="I89" s="24" t="s">
        <v>80</v>
      </c>
      <c r="J89" s="55">
        <v>80</v>
      </c>
      <c r="K89" s="55" t="s">
        <v>48</v>
      </c>
      <c r="L89" s="44"/>
      <c r="M89" s="43"/>
      <c r="N89" s="43"/>
      <c r="O89" s="46"/>
      <c r="P89" s="46"/>
      <c r="Q89" s="46"/>
      <c r="R89" s="46"/>
      <c r="S89" s="38"/>
    </row>
    <row r="90" spans="1:19" ht="155.25" customHeight="1" x14ac:dyDescent="0.25">
      <c r="A90" s="61">
        <v>23</v>
      </c>
      <c r="B90" s="62">
        <v>6</v>
      </c>
      <c r="C90" s="62">
        <v>1</v>
      </c>
      <c r="D90" s="62">
        <v>6</v>
      </c>
      <c r="E90" s="62" t="s">
        <v>207</v>
      </c>
      <c r="F90" s="63" t="s">
        <v>208</v>
      </c>
      <c r="G90" s="63" t="s">
        <v>209</v>
      </c>
      <c r="H90" s="55" t="s">
        <v>68</v>
      </c>
      <c r="I90" s="24" t="s">
        <v>69</v>
      </c>
      <c r="J90" s="55">
        <v>1</v>
      </c>
      <c r="K90" s="55" t="s">
        <v>42</v>
      </c>
      <c r="L90" s="63" t="s">
        <v>210</v>
      </c>
      <c r="M90" s="61" t="s">
        <v>45</v>
      </c>
      <c r="N90" s="61" t="s">
        <v>133</v>
      </c>
      <c r="O90" s="64" t="s">
        <v>45</v>
      </c>
      <c r="P90" s="64">
        <v>43859.9</v>
      </c>
      <c r="Q90" s="64" t="s">
        <v>45</v>
      </c>
      <c r="R90" s="64">
        <v>39100</v>
      </c>
      <c r="S90" s="62" t="s">
        <v>56</v>
      </c>
    </row>
    <row r="91" spans="1:19" ht="57" customHeight="1" x14ac:dyDescent="0.25">
      <c r="A91" s="27">
        <v>24</v>
      </c>
      <c r="B91" s="28">
        <v>1</v>
      </c>
      <c r="C91" s="28">
        <v>1</v>
      </c>
      <c r="D91" s="28">
        <v>6</v>
      </c>
      <c r="E91" s="28" t="s">
        <v>211</v>
      </c>
      <c r="F91" s="29" t="s">
        <v>212</v>
      </c>
      <c r="G91" s="29" t="s">
        <v>213</v>
      </c>
      <c r="H91" s="47" t="s">
        <v>53</v>
      </c>
      <c r="I91" s="24" t="s">
        <v>54</v>
      </c>
      <c r="J91" s="55">
        <v>1</v>
      </c>
      <c r="K91" s="55" t="s">
        <v>42</v>
      </c>
      <c r="L91" s="29" t="s">
        <v>214</v>
      </c>
      <c r="M91" s="27" t="s">
        <v>45</v>
      </c>
      <c r="N91" s="27" t="s">
        <v>44</v>
      </c>
      <c r="O91" s="33" t="s">
        <v>45</v>
      </c>
      <c r="P91" s="33">
        <v>53822.67</v>
      </c>
      <c r="Q91" s="33" t="s">
        <v>45</v>
      </c>
      <c r="R91" s="33">
        <v>47993.57</v>
      </c>
      <c r="S91" s="28" t="s">
        <v>215</v>
      </c>
    </row>
    <row r="92" spans="1:19" ht="57" customHeight="1" x14ac:dyDescent="0.25">
      <c r="A92" s="35"/>
      <c r="B92" s="36"/>
      <c r="C92" s="36"/>
      <c r="D92" s="36"/>
      <c r="E92" s="36"/>
      <c r="F92" s="37"/>
      <c r="G92" s="37"/>
      <c r="H92" s="47"/>
      <c r="I92" s="24" t="s">
        <v>168</v>
      </c>
      <c r="J92" s="55">
        <v>30</v>
      </c>
      <c r="K92" s="55" t="s">
        <v>48</v>
      </c>
      <c r="L92" s="37"/>
      <c r="M92" s="35"/>
      <c r="N92" s="35"/>
      <c r="O92" s="40"/>
      <c r="P92" s="40"/>
      <c r="Q92" s="40"/>
      <c r="R92" s="40"/>
      <c r="S92" s="36"/>
    </row>
    <row r="93" spans="1:19" ht="57" customHeight="1" x14ac:dyDescent="0.25">
      <c r="A93" s="43"/>
      <c r="B93" s="38"/>
      <c r="C93" s="38"/>
      <c r="D93" s="38"/>
      <c r="E93" s="38"/>
      <c r="F93" s="44"/>
      <c r="G93" s="44"/>
      <c r="H93" s="65" t="s">
        <v>68</v>
      </c>
      <c r="I93" s="24" t="s">
        <v>69</v>
      </c>
      <c r="J93" s="55">
        <v>1</v>
      </c>
      <c r="K93" s="55" t="s">
        <v>42</v>
      </c>
      <c r="L93" s="44"/>
      <c r="M93" s="43"/>
      <c r="N93" s="43"/>
      <c r="O93" s="46"/>
      <c r="P93" s="46"/>
      <c r="Q93" s="46"/>
      <c r="R93" s="46"/>
      <c r="S93" s="38"/>
    </row>
    <row r="94" spans="1:19" ht="51.75" customHeight="1" x14ac:dyDescent="0.25">
      <c r="A94" s="27">
        <v>25</v>
      </c>
      <c r="B94" s="28">
        <v>6</v>
      </c>
      <c r="C94" s="28">
        <v>1</v>
      </c>
      <c r="D94" s="28">
        <v>6</v>
      </c>
      <c r="E94" s="28" t="s">
        <v>216</v>
      </c>
      <c r="F94" s="29" t="s">
        <v>217</v>
      </c>
      <c r="G94" s="29" t="s">
        <v>218</v>
      </c>
      <c r="H94" s="28" t="s">
        <v>219</v>
      </c>
      <c r="I94" s="24" t="s">
        <v>41</v>
      </c>
      <c r="J94" s="55">
        <v>1</v>
      </c>
      <c r="K94" s="55" t="s">
        <v>42</v>
      </c>
      <c r="L94" s="29" t="s">
        <v>220</v>
      </c>
      <c r="M94" s="27" t="s">
        <v>45</v>
      </c>
      <c r="N94" s="27" t="s">
        <v>133</v>
      </c>
      <c r="O94" s="33" t="s">
        <v>45</v>
      </c>
      <c r="P94" s="33">
        <v>31474</v>
      </c>
      <c r="Q94" s="33" t="s">
        <v>45</v>
      </c>
      <c r="R94" s="33">
        <v>28738</v>
      </c>
      <c r="S94" s="28" t="s">
        <v>221</v>
      </c>
    </row>
    <row r="95" spans="1:19" ht="51.75" customHeight="1" x14ac:dyDescent="0.25">
      <c r="A95" s="43"/>
      <c r="B95" s="38"/>
      <c r="C95" s="38"/>
      <c r="D95" s="38"/>
      <c r="E95" s="38"/>
      <c r="F95" s="44"/>
      <c r="G95" s="44"/>
      <c r="H95" s="38"/>
      <c r="I95" s="24" t="s">
        <v>116</v>
      </c>
      <c r="J95" s="55">
        <v>20</v>
      </c>
      <c r="K95" s="55" t="s">
        <v>48</v>
      </c>
      <c r="L95" s="44"/>
      <c r="M95" s="43"/>
      <c r="N95" s="43"/>
      <c r="O95" s="46"/>
      <c r="P95" s="46"/>
      <c r="Q95" s="46"/>
      <c r="R95" s="46"/>
      <c r="S95" s="38"/>
    </row>
    <row r="96" spans="1:19" ht="53.25" customHeight="1" x14ac:dyDescent="0.25">
      <c r="A96" s="27">
        <v>26</v>
      </c>
      <c r="B96" s="28">
        <v>1</v>
      </c>
      <c r="C96" s="28">
        <v>1</v>
      </c>
      <c r="D96" s="28">
        <v>6</v>
      </c>
      <c r="E96" s="28" t="s">
        <v>222</v>
      </c>
      <c r="F96" s="29" t="s">
        <v>223</v>
      </c>
      <c r="G96" s="29" t="s">
        <v>224</v>
      </c>
      <c r="H96" s="28" t="s">
        <v>219</v>
      </c>
      <c r="I96" s="24" t="s">
        <v>92</v>
      </c>
      <c r="J96" s="55">
        <v>1</v>
      </c>
      <c r="K96" s="55" t="s">
        <v>42</v>
      </c>
      <c r="L96" s="29" t="s">
        <v>225</v>
      </c>
      <c r="M96" s="27" t="s">
        <v>45</v>
      </c>
      <c r="N96" s="27" t="s">
        <v>114</v>
      </c>
      <c r="O96" s="33" t="s">
        <v>45</v>
      </c>
      <c r="P96" s="33">
        <v>47053</v>
      </c>
      <c r="Q96" s="33" t="s">
        <v>45</v>
      </c>
      <c r="R96" s="33">
        <v>42800</v>
      </c>
      <c r="S96" s="28" t="s">
        <v>206</v>
      </c>
    </row>
    <row r="97" spans="1:19" ht="53.25" customHeight="1" x14ac:dyDescent="0.25">
      <c r="A97" s="35"/>
      <c r="B97" s="36"/>
      <c r="C97" s="36"/>
      <c r="D97" s="36"/>
      <c r="E97" s="36"/>
      <c r="F97" s="37"/>
      <c r="G97" s="37"/>
      <c r="H97" s="38"/>
      <c r="I97" s="24" t="s">
        <v>116</v>
      </c>
      <c r="J97" s="55">
        <v>39</v>
      </c>
      <c r="K97" s="55" t="s">
        <v>48</v>
      </c>
      <c r="L97" s="37"/>
      <c r="M97" s="35"/>
      <c r="N97" s="35"/>
      <c r="O97" s="40"/>
      <c r="P97" s="40"/>
      <c r="Q97" s="40"/>
      <c r="R97" s="40"/>
      <c r="S97" s="36"/>
    </row>
    <row r="98" spans="1:19" ht="53.25" customHeight="1" x14ac:dyDescent="0.25">
      <c r="A98" s="43"/>
      <c r="B98" s="38"/>
      <c r="C98" s="38"/>
      <c r="D98" s="38"/>
      <c r="E98" s="38"/>
      <c r="F98" s="44"/>
      <c r="G98" s="44"/>
      <c r="H98" s="55" t="s">
        <v>68</v>
      </c>
      <c r="I98" s="24" t="s">
        <v>69</v>
      </c>
      <c r="J98" s="55">
        <v>1</v>
      </c>
      <c r="K98" s="55" t="s">
        <v>42</v>
      </c>
      <c r="L98" s="44"/>
      <c r="M98" s="43"/>
      <c r="N98" s="43"/>
      <c r="O98" s="46"/>
      <c r="P98" s="46"/>
      <c r="Q98" s="46"/>
      <c r="R98" s="46"/>
      <c r="S98" s="38"/>
    </row>
    <row r="99" spans="1:19" ht="37.5" customHeight="1" x14ac:dyDescent="0.25">
      <c r="A99" s="27">
        <v>27</v>
      </c>
      <c r="B99" s="28">
        <v>6</v>
      </c>
      <c r="C99" s="28">
        <v>1</v>
      </c>
      <c r="D99" s="28">
        <v>6</v>
      </c>
      <c r="E99" s="28" t="s">
        <v>226</v>
      </c>
      <c r="F99" s="29" t="s">
        <v>227</v>
      </c>
      <c r="G99" s="29" t="s">
        <v>228</v>
      </c>
      <c r="H99" s="28" t="s">
        <v>219</v>
      </c>
      <c r="I99" s="24" t="s">
        <v>41</v>
      </c>
      <c r="J99" s="55">
        <v>1</v>
      </c>
      <c r="K99" s="55" t="s">
        <v>42</v>
      </c>
      <c r="L99" s="29" t="s">
        <v>229</v>
      </c>
      <c r="M99" s="27" t="s">
        <v>45</v>
      </c>
      <c r="N99" s="27" t="s">
        <v>133</v>
      </c>
      <c r="O99" s="33" t="s">
        <v>45</v>
      </c>
      <c r="P99" s="33">
        <v>21680.5</v>
      </c>
      <c r="Q99" s="33" t="s">
        <v>45</v>
      </c>
      <c r="R99" s="33">
        <v>21517.5</v>
      </c>
      <c r="S99" s="28" t="s">
        <v>230</v>
      </c>
    </row>
    <row r="100" spans="1:19" ht="37.5" customHeight="1" x14ac:dyDescent="0.25">
      <c r="A100" s="35"/>
      <c r="B100" s="36"/>
      <c r="C100" s="36"/>
      <c r="D100" s="36"/>
      <c r="E100" s="36"/>
      <c r="F100" s="37"/>
      <c r="G100" s="37"/>
      <c r="H100" s="38"/>
      <c r="I100" s="24" t="s">
        <v>116</v>
      </c>
      <c r="J100" s="55">
        <v>49</v>
      </c>
      <c r="K100" s="55" t="s">
        <v>48</v>
      </c>
      <c r="L100" s="37"/>
      <c r="M100" s="35"/>
      <c r="N100" s="35"/>
      <c r="O100" s="40"/>
      <c r="P100" s="40"/>
      <c r="Q100" s="40"/>
      <c r="R100" s="40"/>
      <c r="S100" s="36"/>
    </row>
    <row r="101" spans="1:19" ht="55.5" customHeight="1" x14ac:dyDescent="0.25">
      <c r="A101" s="43"/>
      <c r="B101" s="38"/>
      <c r="C101" s="38"/>
      <c r="D101" s="38"/>
      <c r="E101" s="38"/>
      <c r="F101" s="44"/>
      <c r="G101" s="44"/>
      <c r="H101" s="55" t="s">
        <v>68</v>
      </c>
      <c r="I101" s="24" t="s">
        <v>69</v>
      </c>
      <c r="J101" s="55">
        <v>1</v>
      </c>
      <c r="K101" s="55" t="s">
        <v>42</v>
      </c>
      <c r="L101" s="44"/>
      <c r="M101" s="43"/>
      <c r="N101" s="43"/>
      <c r="O101" s="46"/>
      <c r="P101" s="46"/>
      <c r="Q101" s="46"/>
      <c r="R101" s="46"/>
      <c r="S101" s="38"/>
    </row>
    <row r="102" spans="1:19" ht="69.75" customHeight="1" x14ac:dyDescent="0.25">
      <c r="A102" s="27">
        <v>28</v>
      </c>
      <c r="B102" s="28">
        <v>6</v>
      </c>
      <c r="C102" s="28">
        <v>5</v>
      </c>
      <c r="D102" s="28">
        <v>11</v>
      </c>
      <c r="E102" s="28" t="s">
        <v>231</v>
      </c>
      <c r="F102" s="29" t="s">
        <v>232</v>
      </c>
      <c r="G102" s="29" t="s">
        <v>233</v>
      </c>
      <c r="H102" s="27" t="s">
        <v>81</v>
      </c>
      <c r="I102" s="24" t="s">
        <v>82</v>
      </c>
      <c r="J102" s="55">
        <v>6</v>
      </c>
      <c r="K102" s="55" t="s">
        <v>42</v>
      </c>
      <c r="L102" s="29" t="s">
        <v>234</v>
      </c>
      <c r="M102" s="27" t="s">
        <v>45</v>
      </c>
      <c r="N102" s="27" t="s">
        <v>44</v>
      </c>
      <c r="O102" s="33" t="s">
        <v>45</v>
      </c>
      <c r="P102" s="33">
        <v>21700</v>
      </c>
      <c r="Q102" s="33" t="s">
        <v>45</v>
      </c>
      <c r="R102" s="33">
        <v>15400</v>
      </c>
      <c r="S102" s="28" t="s">
        <v>158</v>
      </c>
    </row>
    <row r="103" spans="1:19" ht="122.25" customHeight="1" x14ac:dyDescent="0.25">
      <c r="A103" s="43"/>
      <c r="B103" s="38"/>
      <c r="C103" s="38"/>
      <c r="D103" s="38"/>
      <c r="E103" s="38"/>
      <c r="F103" s="44"/>
      <c r="G103" s="44"/>
      <c r="H103" s="43"/>
      <c r="I103" s="24" t="s">
        <v>84</v>
      </c>
      <c r="J103" s="55">
        <v>84</v>
      </c>
      <c r="K103" s="55" t="s">
        <v>48</v>
      </c>
      <c r="L103" s="44"/>
      <c r="M103" s="43"/>
      <c r="N103" s="43"/>
      <c r="O103" s="46"/>
      <c r="P103" s="46"/>
      <c r="Q103" s="46"/>
      <c r="R103" s="46"/>
      <c r="S103" s="38"/>
    </row>
    <row r="104" spans="1:19" ht="50.25" customHeight="1" x14ac:dyDescent="0.25">
      <c r="A104" s="27">
        <v>29</v>
      </c>
      <c r="B104" s="28">
        <v>6</v>
      </c>
      <c r="C104" s="28">
        <v>5</v>
      </c>
      <c r="D104" s="28">
        <v>11</v>
      </c>
      <c r="E104" s="28" t="s">
        <v>235</v>
      </c>
      <c r="F104" s="29" t="s">
        <v>236</v>
      </c>
      <c r="G104" s="29" t="s">
        <v>237</v>
      </c>
      <c r="H104" s="27" t="s">
        <v>204</v>
      </c>
      <c r="I104" s="24" t="s">
        <v>77</v>
      </c>
      <c r="J104" s="55">
        <v>1</v>
      </c>
      <c r="K104" s="55" t="s">
        <v>42</v>
      </c>
      <c r="L104" s="29" t="s">
        <v>238</v>
      </c>
      <c r="M104" s="27" t="s">
        <v>45</v>
      </c>
      <c r="N104" s="27" t="s">
        <v>114</v>
      </c>
      <c r="O104" s="33" t="s">
        <v>45</v>
      </c>
      <c r="P104" s="33">
        <v>19716.599999999999</v>
      </c>
      <c r="Q104" s="33" t="s">
        <v>45</v>
      </c>
      <c r="R104" s="33">
        <v>17841</v>
      </c>
      <c r="S104" s="28" t="s">
        <v>239</v>
      </c>
    </row>
    <row r="105" spans="1:19" ht="50.25" customHeight="1" x14ac:dyDescent="0.25">
      <c r="A105" s="43"/>
      <c r="B105" s="38"/>
      <c r="C105" s="38"/>
      <c r="D105" s="38"/>
      <c r="E105" s="38"/>
      <c r="F105" s="44"/>
      <c r="G105" s="44"/>
      <c r="H105" s="43"/>
      <c r="I105" s="24" t="s">
        <v>80</v>
      </c>
      <c r="J105" s="55">
        <v>12</v>
      </c>
      <c r="K105" s="55" t="s">
        <v>48</v>
      </c>
      <c r="L105" s="44"/>
      <c r="M105" s="43"/>
      <c r="N105" s="43"/>
      <c r="O105" s="46"/>
      <c r="P105" s="46"/>
      <c r="Q105" s="46"/>
      <c r="R105" s="46"/>
      <c r="S105" s="38"/>
    </row>
    <row r="106" spans="1:19" ht="87" customHeight="1" x14ac:dyDescent="0.25">
      <c r="A106" s="27">
        <v>30</v>
      </c>
      <c r="B106" s="28">
        <v>6</v>
      </c>
      <c r="C106" s="28">
        <v>5</v>
      </c>
      <c r="D106" s="28">
        <v>11</v>
      </c>
      <c r="E106" s="28" t="s">
        <v>240</v>
      </c>
      <c r="F106" s="29" t="s">
        <v>241</v>
      </c>
      <c r="G106" s="29" t="s">
        <v>242</v>
      </c>
      <c r="H106" s="27" t="s">
        <v>81</v>
      </c>
      <c r="I106" s="24" t="s">
        <v>82</v>
      </c>
      <c r="J106" s="55">
        <v>6</v>
      </c>
      <c r="K106" s="55" t="s">
        <v>42</v>
      </c>
      <c r="L106" s="29" t="s">
        <v>243</v>
      </c>
      <c r="M106" s="27" t="s">
        <v>45</v>
      </c>
      <c r="N106" s="27" t="s">
        <v>44</v>
      </c>
      <c r="O106" s="33" t="s">
        <v>45</v>
      </c>
      <c r="P106" s="33">
        <v>24952</v>
      </c>
      <c r="Q106" s="33" t="s">
        <v>45</v>
      </c>
      <c r="R106" s="33">
        <v>21955</v>
      </c>
      <c r="S106" s="28" t="s">
        <v>244</v>
      </c>
    </row>
    <row r="107" spans="1:19" ht="87" customHeight="1" x14ac:dyDescent="0.25">
      <c r="A107" s="43"/>
      <c r="B107" s="38"/>
      <c r="C107" s="38"/>
      <c r="D107" s="38"/>
      <c r="E107" s="38"/>
      <c r="F107" s="44"/>
      <c r="G107" s="44"/>
      <c r="H107" s="43"/>
      <c r="I107" s="24" t="s">
        <v>84</v>
      </c>
      <c r="J107" s="55">
        <v>70</v>
      </c>
      <c r="K107" s="55" t="s">
        <v>48</v>
      </c>
      <c r="L107" s="44"/>
      <c r="M107" s="43"/>
      <c r="N107" s="43"/>
      <c r="O107" s="46"/>
      <c r="P107" s="46"/>
      <c r="Q107" s="46"/>
      <c r="R107" s="46"/>
      <c r="S107" s="38"/>
    </row>
    <row r="108" spans="1:19" ht="103.5" customHeight="1" x14ac:dyDescent="0.25">
      <c r="A108" s="27">
        <v>31</v>
      </c>
      <c r="B108" s="28">
        <v>6</v>
      </c>
      <c r="C108" s="28">
        <v>5</v>
      </c>
      <c r="D108" s="28">
        <v>11</v>
      </c>
      <c r="E108" s="28" t="s">
        <v>245</v>
      </c>
      <c r="F108" s="29" t="s">
        <v>246</v>
      </c>
      <c r="G108" s="29" t="s">
        <v>247</v>
      </c>
      <c r="H108" s="27" t="s">
        <v>53</v>
      </c>
      <c r="I108" s="24" t="s">
        <v>54</v>
      </c>
      <c r="J108" s="55">
        <v>1</v>
      </c>
      <c r="K108" s="55" t="s">
        <v>42</v>
      </c>
      <c r="L108" s="29" t="s">
        <v>167</v>
      </c>
      <c r="M108" s="27" t="s">
        <v>45</v>
      </c>
      <c r="N108" s="27" t="s">
        <v>44</v>
      </c>
      <c r="O108" s="33" t="s">
        <v>45</v>
      </c>
      <c r="P108" s="33">
        <v>55057.77</v>
      </c>
      <c r="Q108" s="33" t="s">
        <v>45</v>
      </c>
      <c r="R108" s="33">
        <v>43769.79</v>
      </c>
      <c r="S108" s="28" t="s">
        <v>134</v>
      </c>
    </row>
    <row r="109" spans="1:19" ht="103.5" customHeight="1" x14ac:dyDescent="0.25">
      <c r="A109" s="43"/>
      <c r="B109" s="38"/>
      <c r="C109" s="38"/>
      <c r="D109" s="38"/>
      <c r="E109" s="38"/>
      <c r="F109" s="44"/>
      <c r="G109" s="44"/>
      <c r="H109" s="43"/>
      <c r="I109" s="24" t="s">
        <v>168</v>
      </c>
      <c r="J109" s="24" t="s">
        <v>248</v>
      </c>
      <c r="K109" s="55" t="s">
        <v>48</v>
      </c>
      <c r="L109" s="44"/>
      <c r="M109" s="43"/>
      <c r="N109" s="43"/>
      <c r="O109" s="46"/>
      <c r="P109" s="46"/>
      <c r="Q109" s="46"/>
      <c r="R109" s="46"/>
      <c r="S109" s="38"/>
    </row>
    <row r="110" spans="1:19" x14ac:dyDescent="0.25">
      <c r="A110" s="27">
        <v>32</v>
      </c>
      <c r="B110" s="28">
        <v>6</v>
      </c>
      <c r="C110" s="28">
        <v>5</v>
      </c>
      <c r="D110" s="28">
        <v>11</v>
      </c>
      <c r="E110" s="28" t="s">
        <v>249</v>
      </c>
      <c r="F110" s="29" t="s">
        <v>250</v>
      </c>
      <c r="G110" s="29" t="s">
        <v>251</v>
      </c>
      <c r="H110" s="27" t="s">
        <v>53</v>
      </c>
      <c r="I110" s="24" t="s">
        <v>54</v>
      </c>
      <c r="J110" s="55">
        <v>1</v>
      </c>
      <c r="K110" s="55" t="s">
        <v>42</v>
      </c>
      <c r="L110" s="29" t="s">
        <v>167</v>
      </c>
      <c r="M110" s="27" t="s">
        <v>45</v>
      </c>
      <c r="N110" s="27" t="s">
        <v>114</v>
      </c>
      <c r="O110" s="33" t="s">
        <v>45</v>
      </c>
      <c r="P110" s="33">
        <v>55764</v>
      </c>
      <c r="Q110" s="33" t="s">
        <v>45</v>
      </c>
      <c r="R110" s="33">
        <v>45860</v>
      </c>
      <c r="S110" s="28" t="s">
        <v>71</v>
      </c>
    </row>
    <row r="111" spans="1:19" ht="30" x14ac:dyDescent="0.25">
      <c r="A111" s="35"/>
      <c r="B111" s="36"/>
      <c r="C111" s="36"/>
      <c r="D111" s="36"/>
      <c r="E111" s="36"/>
      <c r="F111" s="37"/>
      <c r="G111" s="37"/>
      <c r="H111" s="43"/>
      <c r="I111" s="24" t="s">
        <v>168</v>
      </c>
      <c r="J111" s="55">
        <v>300</v>
      </c>
      <c r="K111" s="55" t="s">
        <v>48</v>
      </c>
      <c r="L111" s="37"/>
      <c r="M111" s="35"/>
      <c r="N111" s="35"/>
      <c r="O111" s="40"/>
      <c r="P111" s="40"/>
      <c r="Q111" s="40"/>
      <c r="R111" s="40"/>
      <c r="S111" s="36"/>
    </row>
    <row r="112" spans="1:19" ht="45" x14ac:dyDescent="0.25">
      <c r="A112" s="35"/>
      <c r="B112" s="36"/>
      <c r="C112" s="36"/>
      <c r="D112" s="36"/>
      <c r="E112" s="36"/>
      <c r="F112" s="37"/>
      <c r="G112" s="37"/>
      <c r="H112" s="27" t="s">
        <v>96</v>
      </c>
      <c r="I112" s="24" t="s">
        <v>252</v>
      </c>
      <c r="J112" s="55">
        <v>1</v>
      </c>
      <c r="K112" s="55" t="s">
        <v>42</v>
      </c>
      <c r="L112" s="37"/>
      <c r="M112" s="35"/>
      <c r="N112" s="35"/>
      <c r="O112" s="40"/>
      <c r="P112" s="40"/>
      <c r="Q112" s="40"/>
      <c r="R112" s="40"/>
      <c r="S112" s="36"/>
    </row>
    <row r="113" spans="1:19" ht="30" x14ac:dyDescent="0.25">
      <c r="A113" s="43"/>
      <c r="B113" s="38"/>
      <c r="C113" s="38"/>
      <c r="D113" s="38"/>
      <c r="E113" s="38"/>
      <c r="F113" s="44"/>
      <c r="G113" s="44"/>
      <c r="H113" s="43"/>
      <c r="I113" s="24" t="s">
        <v>253</v>
      </c>
      <c r="J113" s="55">
        <v>600</v>
      </c>
      <c r="K113" s="24" t="s">
        <v>99</v>
      </c>
      <c r="L113" s="44"/>
      <c r="M113" s="43"/>
      <c r="N113" s="43"/>
      <c r="O113" s="46"/>
      <c r="P113" s="46"/>
      <c r="Q113" s="46"/>
      <c r="R113" s="46"/>
      <c r="S113" s="38"/>
    </row>
    <row r="114" spans="1:19" ht="55.5" customHeight="1" x14ac:dyDescent="0.25">
      <c r="A114" s="27">
        <v>33</v>
      </c>
      <c r="B114" s="28">
        <v>6</v>
      </c>
      <c r="C114" s="28">
        <v>5</v>
      </c>
      <c r="D114" s="28">
        <v>11</v>
      </c>
      <c r="E114" s="28" t="s">
        <v>254</v>
      </c>
      <c r="F114" s="29" t="s">
        <v>255</v>
      </c>
      <c r="G114" s="29" t="s">
        <v>256</v>
      </c>
      <c r="H114" s="28" t="s">
        <v>219</v>
      </c>
      <c r="I114" s="24" t="s">
        <v>41</v>
      </c>
      <c r="J114" s="55">
        <v>1</v>
      </c>
      <c r="K114" s="55" t="s">
        <v>42</v>
      </c>
      <c r="L114" s="29" t="s">
        <v>257</v>
      </c>
      <c r="M114" s="27" t="s">
        <v>45</v>
      </c>
      <c r="N114" s="27" t="s">
        <v>258</v>
      </c>
      <c r="O114" s="33" t="s">
        <v>45</v>
      </c>
      <c r="P114" s="33">
        <v>26011</v>
      </c>
      <c r="Q114" s="33" t="s">
        <v>45</v>
      </c>
      <c r="R114" s="33">
        <v>21860</v>
      </c>
      <c r="S114" s="28" t="s">
        <v>230</v>
      </c>
    </row>
    <row r="115" spans="1:19" ht="55.5" customHeight="1" x14ac:dyDescent="0.25">
      <c r="A115" s="43"/>
      <c r="B115" s="38"/>
      <c r="C115" s="38"/>
      <c r="D115" s="38"/>
      <c r="E115" s="38"/>
      <c r="F115" s="44"/>
      <c r="G115" s="44"/>
      <c r="H115" s="38"/>
      <c r="I115" s="24" t="s">
        <v>259</v>
      </c>
      <c r="J115" s="55">
        <v>49</v>
      </c>
      <c r="K115" s="55" t="s">
        <v>48</v>
      </c>
      <c r="L115" s="44"/>
      <c r="M115" s="43"/>
      <c r="N115" s="43"/>
      <c r="O115" s="46"/>
      <c r="P115" s="46"/>
      <c r="Q115" s="46"/>
      <c r="R115" s="46"/>
      <c r="S115" s="38"/>
    </row>
    <row r="116" spans="1:19" ht="71.25" customHeight="1" x14ac:dyDescent="0.25">
      <c r="A116" s="27">
        <v>34</v>
      </c>
      <c r="B116" s="28">
        <v>6</v>
      </c>
      <c r="C116" s="28">
        <v>5</v>
      </c>
      <c r="D116" s="28">
        <v>11</v>
      </c>
      <c r="E116" s="28" t="s">
        <v>260</v>
      </c>
      <c r="F116" s="29" t="s">
        <v>261</v>
      </c>
      <c r="G116" s="29" t="s">
        <v>262</v>
      </c>
      <c r="H116" s="28" t="s">
        <v>53</v>
      </c>
      <c r="I116" s="24" t="s">
        <v>54</v>
      </c>
      <c r="J116" s="55">
        <v>1</v>
      </c>
      <c r="K116" s="55" t="s">
        <v>42</v>
      </c>
      <c r="L116" s="29" t="s">
        <v>263</v>
      </c>
      <c r="M116" s="27" t="s">
        <v>45</v>
      </c>
      <c r="N116" s="27" t="s">
        <v>258</v>
      </c>
      <c r="O116" s="33" t="s">
        <v>45</v>
      </c>
      <c r="P116" s="33">
        <v>31762.3</v>
      </c>
      <c r="Q116" s="33" t="s">
        <v>45</v>
      </c>
      <c r="R116" s="33">
        <v>28000</v>
      </c>
      <c r="S116" s="28" t="s">
        <v>264</v>
      </c>
    </row>
    <row r="117" spans="1:19" ht="71.25" customHeight="1" x14ac:dyDescent="0.25">
      <c r="A117" s="43"/>
      <c r="B117" s="38"/>
      <c r="C117" s="38"/>
      <c r="D117" s="38"/>
      <c r="E117" s="38"/>
      <c r="F117" s="44"/>
      <c r="G117" s="44"/>
      <c r="H117" s="38"/>
      <c r="I117" s="24" t="s">
        <v>168</v>
      </c>
      <c r="J117" s="55">
        <v>28</v>
      </c>
      <c r="K117" s="55" t="s">
        <v>48</v>
      </c>
      <c r="L117" s="44"/>
      <c r="M117" s="43"/>
      <c r="N117" s="43"/>
      <c r="O117" s="46"/>
      <c r="P117" s="46"/>
      <c r="Q117" s="46"/>
      <c r="R117" s="46"/>
      <c r="S117" s="38"/>
    </row>
    <row r="119" spans="1:19" x14ac:dyDescent="0.25">
      <c r="P119" s="66"/>
      <c r="Q119" s="67" t="s">
        <v>265</v>
      </c>
      <c r="R119" s="67"/>
      <c r="S119" s="67"/>
    </row>
    <row r="120" spans="1:19" x14ac:dyDescent="0.25">
      <c r="P120" s="68"/>
      <c r="Q120" s="67" t="s">
        <v>266</v>
      </c>
      <c r="R120" s="67" t="s">
        <v>267</v>
      </c>
      <c r="S120" s="67"/>
    </row>
    <row r="121" spans="1:19" x14ac:dyDescent="0.25">
      <c r="P121" s="69"/>
      <c r="Q121" s="67"/>
      <c r="R121" s="70">
        <v>2022</v>
      </c>
      <c r="S121" s="70">
        <v>2023</v>
      </c>
    </row>
    <row r="122" spans="1:19" x14ac:dyDescent="0.25">
      <c r="P122" s="71" t="s">
        <v>268</v>
      </c>
      <c r="Q122" s="72">
        <v>34</v>
      </c>
      <c r="R122" s="73">
        <f>Q6+Q9+Q15+Q19+Q34+Q38+Q25+Q42+Q48+Q51+Q46+Q62+Q57+Q64+Q66+Q76+Q72+Q70</f>
        <v>579941.74000000011</v>
      </c>
      <c r="S122" s="74">
        <f>R116+R114+R110+R108+R106+R104+R99+R94+R88+R81+R78+R85+R90+R96+R102+R91</f>
        <v>491960.48000000004</v>
      </c>
    </row>
  </sheetData>
  <mergeCells count="566">
    <mergeCell ref="P116:P117"/>
    <mergeCell ref="Q116:Q117"/>
    <mergeCell ref="R116:R117"/>
    <mergeCell ref="S116:S117"/>
    <mergeCell ref="P119:P121"/>
    <mergeCell ref="Q119:S119"/>
    <mergeCell ref="Q120:Q121"/>
    <mergeCell ref="R120:S120"/>
    <mergeCell ref="G116:G117"/>
    <mergeCell ref="H116:H117"/>
    <mergeCell ref="L116:L117"/>
    <mergeCell ref="M116:M117"/>
    <mergeCell ref="N116:N117"/>
    <mergeCell ref="O116:O117"/>
    <mergeCell ref="P114:P115"/>
    <mergeCell ref="Q114:Q115"/>
    <mergeCell ref="R114:R115"/>
    <mergeCell ref="S114:S115"/>
    <mergeCell ref="A116:A117"/>
    <mergeCell ref="B116:B117"/>
    <mergeCell ref="C116:C117"/>
    <mergeCell ref="D116:D117"/>
    <mergeCell ref="E116:E117"/>
    <mergeCell ref="F116:F117"/>
    <mergeCell ref="G114:G115"/>
    <mergeCell ref="H114:H115"/>
    <mergeCell ref="L114:L115"/>
    <mergeCell ref="M114:M115"/>
    <mergeCell ref="N114:N115"/>
    <mergeCell ref="O114:O115"/>
    <mergeCell ref="A114:A115"/>
    <mergeCell ref="B114:B115"/>
    <mergeCell ref="C114:C115"/>
    <mergeCell ref="D114:D115"/>
    <mergeCell ref="E114:E115"/>
    <mergeCell ref="F114:F115"/>
    <mergeCell ref="O110:O113"/>
    <mergeCell ref="P110:P113"/>
    <mergeCell ref="Q110:Q113"/>
    <mergeCell ref="R110:R113"/>
    <mergeCell ref="S110:S113"/>
    <mergeCell ref="H112:H113"/>
    <mergeCell ref="F110:F113"/>
    <mergeCell ref="G110:G113"/>
    <mergeCell ref="H110:H111"/>
    <mergeCell ref="L110:L113"/>
    <mergeCell ref="M110:M113"/>
    <mergeCell ref="N110:N113"/>
    <mergeCell ref="O108:O109"/>
    <mergeCell ref="P108:P109"/>
    <mergeCell ref="Q108:Q109"/>
    <mergeCell ref="R108:R109"/>
    <mergeCell ref="S108:S109"/>
    <mergeCell ref="A110:A113"/>
    <mergeCell ref="B110:B113"/>
    <mergeCell ref="C110:C113"/>
    <mergeCell ref="D110:D113"/>
    <mergeCell ref="E110:E113"/>
    <mergeCell ref="F108:F109"/>
    <mergeCell ref="G108:G109"/>
    <mergeCell ref="H108:H109"/>
    <mergeCell ref="L108:L109"/>
    <mergeCell ref="M108:M109"/>
    <mergeCell ref="N108:N109"/>
    <mergeCell ref="O106:O107"/>
    <mergeCell ref="P106:P107"/>
    <mergeCell ref="Q106:Q107"/>
    <mergeCell ref="R106:R107"/>
    <mergeCell ref="S106:S107"/>
    <mergeCell ref="A108:A109"/>
    <mergeCell ref="B108:B109"/>
    <mergeCell ref="C108:C109"/>
    <mergeCell ref="D108:D109"/>
    <mergeCell ref="E108:E109"/>
    <mergeCell ref="F106:F107"/>
    <mergeCell ref="G106:G107"/>
    <mergeCell ref="H106:H107"/>
    <mergeCell ref="L106:L107"/>
    <mergeCell ref="M106:M107"/>
    <mergeCell ref="N106:N107"/>
    <mergeCell ref="O104:O105"/>
    <mergeCell ref="P104:P105"/>
    <mergeCell ref="Q104:Q105"/>
    <mergeCell ref="R104:R105"/>
    <mergeCell ref="S104:S105"/>
    <mergeCell ref="A106:A107"/>
    <mergeCell ref="B106:B107"/>
    <mergeCell ref="C106:C107"/>
    <mergeCell ref="D106:D107"/>
    <mergeCell ref="E106:E107"/>
    <mergeCell ref="F104:F105"/>
    <mergeCell ref="G104:G105"/>
    <mergeCell ref="H104:H105"/>
    <mergeCell ref="L104:L105"/>
    <mergeCell ref="M104:M105"/>
    <mergeCell ref="N104:N105"/>
    <mergeCell ref="O102:O103"/>
    <mergeCell ref="P102:P103"/>
    <mergeCell ref="Q102:Q103"/>
    <mergeCell ref="R102:R103"/>
    <mergeCell ref="S102:S103"/>
    <mergeCell ref="A104:A105"/>
    <mergeCell ref="B104:B105"/>
    <mergeCell ref="C104:C105"/>
    <mergeCell ref="D104:D105"/>
    <mergeCell ref="E104:E105"/>
    <mergeCell ref="F102:F103"/>
    <mergeCell ref="G102:G103"/>
    <mergeCell ref="H102:H103"/>
    <mergeCell ref="L102:L103"/>
    <mergeCell ref="M102:M103"/>
    <mergeCell ref="N102:N103"/>
    <mergeCell ref="O99:O101"/>
    <mergeCell ref="P99:P101"/>
    <mergeCell ref="Q99:Q101"/>
    <mergeCell ref="R99:R101"/>
    <mergeCell ref="S99:S101"/>
    <mergeCell ref="A102:A103"/>
    <mergeCell ref="B102:B103"/>
    <mergeCell ref="C102:C103"/>
    <mergeCell ref="D102:D103"/>
    <mergeCell ref="E102:E103"/>
    <mergeCell ref="F99:F101"/>
    <mergeCell ref="G99:G101"/>
    <mergeCell ref="H99:H100"/>
    <mergeCell ref="L99:L101"/>
    <mergeCell ref="M99:M101"/>
    <mergeCell ref="N99:N101"/>
    <mergeCell ref="O96:O98"/>
    <mergeCell ref="P96:P98"/>
    <mergeCell ref="Q96:Q98"/>
    <mergeCell ref="R96:R98"/>
    <mergeCell ref="S96:S98"/>
    <mergeCell ref="A99:A101"/>
    <mergeCell ref="B99:B101"/>
    <mergeCell ref="C99:C101"/>
    <mergeCell ref="D99:D101"/>
    <mergeCell ref="E99:E101"/>
    <mergeCell ref="F96:F98"/>
    <mergeCell ref="G96:G98"/>
    <mergeCell ref="H96:H97"/>
    <mergeCell ref="L96:L98"/>
    <mergeCell ref="M96:M98"/>
    <mergeCell ref="N96:N98"/>
    <mergeCell ref="O94:O95"/>
    <mergeCell ref="P94:P95"/>
    <mergeCell ref="Q94:Q95"/>
    <mergeCell ref="R94:R95"/>
    <mergeCell ref="S94:S95"/>
    <mergeCell ref="A96:A98"/>
    <mergeCell ref="B96:B98"/>
    <mergeCell ref="C96:C98"/>
    <mergeCell ref="D96:D98"/>
    <mergeCell ref="E96:E98"/>
    <mergeCell ref="F94:F95"/>
    <mergeCell ref="G94:G95"/>
    <mergeCell ref="H94:H95"/>
    <mergeCell ref="L94:L95"/>
    <mergeCell ref="M94:M95"/>
    <mergeCell ref="N94:N95"/>
    <mergeCell ref="O91:O93"/>
    <mergeCell ref="P91:P93"/>
    <mergeCell ref="Q91:Q93"/>
    <mergeCell ref="R91:R93"/>
    <mergeCell ref="S91:S93"/>
    <mergeCell ref="A94:A95"/>
    <mergeCell ref="B94:B95"/>
    <mergeCell ref="C94:C95"/>
    <mergeCell ref="D94:D95"/>
    <mergeCell ref="E94:E95"/>
    <mergeCell ref="F91:F93"/>
    <mergeCell ref="G91:G93"/>
    <mergeCell ref="H91:H92"/>
    <mergeCell ref="L91:L93"/>
    <mergeCell ref="M91:M93"/>
    <mergeCell ref="N91:N93"/>
    <mergeCell ref="O88:O89"/>
    <mergeCell ref="P88:P89"/>
    <mergeCell ref="Q88:Q89"/>
    <mergeCell ref="R88:R89"/>
    <mergeCell ref="S88:S89"/>
    <mergeCell ref="A91:A93"/>
    <mergeCell ref="B91:B93"/>
    <mergeCell ref="C91:C93"/>
    <mergeCell ref="D91:D93"/>
    <mergeCell ref="E91:E93"/>
    <mergeCell ref="F88:F89"/>
    <mergeCell ref="G88:G89"/>
    <mergeCell ref="H88:H89"/>
    <mergeCell ref="L88:L89"/>
    <mergeCell ref="M88:M89"/>
    <mergeCell ref="N88:N89"/>
    <mergeCell ref="O85:O87"/>
    <mergeCell ref="P85:P87"/>
    <mergeCell ref="Q85:Q87"/>
    <mergeCell ref="R85:R87"/>
    <mergeCell ref="S85:S87"/>
    <mergeCell ref="A88:A89"/>
    <mergeCell ref="B88:B89"/>
    <mergeCell ref="C88:C89"/>
    <mergeCell ref="D88:D89"/>
    <mergeCell ref="E88:E89"/>
    <mergeCell ref="F85:F87"/>
    <mergeCell ref="G85:G87"/>
    <mergeCell ref="H85:H87"/>
    <mergeCell ref="L85:L87"/>
    <mergeCell ref="M85:M87"/>
    <mergeCell ref="N85:N87"/>
    <mergeCell ref="P81:P84"/>
    <mergeCell ref="Q81:Q84"/>
    <mergeCell ref="R81:R84"/>
    <mergeCell ref="S81:S84"/>
    <mergeCell ref="H83:H84"/>
    <mergeCell ref="A85:A87"/>
    <mergeCell ref="B85:B87"/>
    <mergeCell ref="C85:C87"/>
    <mergeCell ref="D85:D87"/>
    <mergeCell ref="E85:E87"/>
    <mergeCell ref="G81:G84"/>
    <mergeCell ref="H81:H82"/>
    <mergeCell ref="L81:L84"/>
    <mergeCell ref="M81:M84"/>
    <mergeCell ref="N81:N84"/>
    <mergeCell ref="O81:O84"/>
    <mergeCell ref="P78:P80"/>
    <mergeCell ref="Q78:Q80"/>
    <mergeCell ref="R78:R80"/>
    <mergeCell ref="S78:S80"/>
    <mergeCell ref="A81:A84"/>
    <mergeCell ref="B81:B84"/>
    <mergeCell ref="C81:C84"/>
    <mergeCell ref="D81:D84"/>
    <mergeCell ref="E81:E84"/>
    <mergeCell ref="F81:F84"/>
    <mergeCell ref="G78:G80"/>
    <mergeCell ref="H78:H80"/>
    <mergeCell ref="L78:L80"/>
    <mergeCell ref="M78:M80"/>
    <mergeCell ref="N78:N80"/>
    <mergeCell ref="O78:O80"/>
    <mergeCell ref="P76:P77"/>
    <mergeCell ref="Q76:Q77"/>
    <mergeCell ref="R76:R77"/>
    <mergeCell ref="S76:S77"/>
    <mergeCell ref="A78:A80"/>
    <mergeCell ref="B78:B80"/>
    <mergeCell ref="C78:C80"/>
    <mergeCell ref="D78:D80"/>
    <mergeCell ref="E78:E80"/>
    <mergeCell ref="F78:F80"/>
    <mergeCell ref="G76:G77"/>
    <mergeCell ref="H76:H77"/>
    <mergeCell ref="L76:L77"/>
    <mergeCell ref="M76:M77"/>
    <mergeCell ref="N76:N77"/>
    <mergeCell ref="O76:O77"/>
    <mergeCell ref="A76:A77"/>
    <mergeCell ref="B76:B77"/>
    <mergeCell ref="C76:C77"/>
    <mergeCell ref="D76:D77"/>
    <mergeCell ref="E76:E77"/>
    <mergeCell ref="F76:F77"/>
    <mergeCell ref="O72:O75"/>
    <mergeCell ref="P72:P75"/>
    <mergeCell ref="Q72:Q75"/>
    <mergeCell ref="R72:R75"/>
    <mergeCell ref="S72:S75"/>
    <mergeCell ref="H74:H75"/>
    <mergeCell ref="F72:F75"/>
    <mergeCell ref="G72:G75"/>
    <mergeCell ref="H72:H73"/>
    <mergeCell ref="L72:L75"/>
    <mergeCell ref="M72:M75"/>
    <mergeCell ref="N72:N75"/>
    <mergeCell ref="O70:O71"/>
    <mergeCell ref="P70:P71"/>
    <mergeCell ref="Q70:Q71"/>
    <mergeCell ref="R70:R71"/>
    <mergeCell ref="S70:S71"/>
    <mergeCell ref="A72:A75"/>
    <mergeCell ref="B72:B75"/>
    <mergeCell ref="C72:C75"/>
    <mergeCell ref="D72:D75"/>
    <mergeCell ref="E72:E75"/>
    <mergeCell ref="F70:F71"/>
    <mergeCell ref="G70:G71"/>
    <mergeCell ref="H70:H71"/>
    <mergeCell ref="L70:L71"/>
    <mergeCell ref="M70:M71"/>
    <mergeCell ref="N70:N71"/>
    <mergeCell ref="P66:P69"/>
    <mergeCell ref="Q66:Q69"/>
    <mergeCell ref="R66:R69"/>
    <mergeCell ref="S66:S69"/>
    <mergeCell ref="H68:H69"/>
    <mergeCell ref="A70:A71"/>
    <mergeCell ref="B70:B71"/>
    <mergeCell ref="C70:C71"/>
    <mergeCell ref="D70:D71"/>
    <mergeCell ref="E70:E71"/>
    <mergeCell ref="G66:G69"/>
    <mergeCell ref="H66:H67"/>
    <mergeCell ref="L66:L69"/>
    <mergeCell ref="M66:M69"/>
    <mergeCell ref="N66:N69"/>
    <mergeCell ref="O66:O69"/>
    <mergeCell ref="P64:P65"/>
    <mergeCell ref="Q64:Q65"/>
    <mergeCell ref="R64:R65"/>
    <mergeCell ref="S64:S65"/>
    <mergeCell ref="A66:A69"/>
    <mergeCell ref="B66:B69"/>
    <mergeCell ref="C66:C69"/>
    <mergeCell ref="D66:D69"/>
    <mergeCell ref="E66:E69"/>
    <mergeCell ref="F66:F69"/>
    <mergeCell ref="G64:G65"/>
    <mergeCell ref="H64:H65"/>
    <mergeCell ref="L64:L65"/>
    <mergeCell ref="M64:M65"/>
    <mergeCell ref="N64:N65"/>
    <mergeCell ref="O64:O65"/>
    <mergeCell ref="P62:P63"/>
    <mergeCell ref="Q62:Q63"/>
    <mergeCell ref="R62:R63"/>
    <mergeCell ref="S62:S63"/>
    <mergeCell ref="A64:A65"/>
    <mergeCell ref="B64:B65"/>
    <mergeCell ref="C64:C65"/>
    <mergeCell ref="D64:D65"/>
    <mergeCell ref="E64:E65"/>
    <mergeCell ref="F64:F65"/>
    <mergeCell ref="G62:G63"/>
    <mergeCell ref="H62:H63"/>
    <mergeCell ref="L62:L63"/>
    <mergeCell ref="M62:M63"/>
    <mergeCell ref="N62:N63"/>
    <mergeCell ref="O62:O63"/>
    <mergeCell ref="A62:A63"/>
    <mergeCell ref="B62:B63"/>
    <mergeCell ref="C62:C63"/>
    <mergeCell ref="D62:D63"/>
    <mergeCell ref="E62:E63"/>
    <mergeCell ref="F62:F63"/>
    <mergeCell ref="P57:P61"/>
    <mergeCell ref="Q57:Q61"/>
    <mergeCell ref="R57:R61"/>
    <mergeCell ref="S57:S61"/>
    <mergeCell ref="H58:H59"/>
    <mergeCell ref="H60:H61"/>
    <mergeCell ref="F57:F61"/>
    <mergeCell ref="G57:G61"/>
    <mergeCell ref="L57:L61"/>
    <mergeCell ref="M57:M61"/>
    <mergeCell ref="N57:N61"/>
    <mergeCell ref="O57:O61"/>
    <mergeCell ref="O51:O56"/>
    <mergeCell ref="P51:P56"/>
    <mergeCell ref="Q51:Q56"/>
    <mergeCell ref="R51:R56"/>
    <mergeCell ref="S51:S56"/>
    <mergeCell ref="A57:A61"/>
    <mergeCell ref="B57:B61"/>
    <mergeCell ref="C57:C61"/>
    <mergeCell ref="D57:D61"/>
    <mergeCell ref="E57:E61"/>
    <mergeCell ref="F51:F56"/>
    <mergeCell ref="G51:G56"/>
    <mergeCell ref="H51:H56"/>
    <mergeCell ref="L51:L56"/>
    <mergeCell ref="M51:M56"/>
    <mergeCell ref="N51:N56"/>
    <mergeCell ref="O48:O50"/>
    <mergeCell ref="P48:P50"/>
    <mergeCell ref="Q48:Q50"/>
    <mergeCell ref="R48:R50"/>
    <mergeCell ref="S48:S50"/>
    <mergeCell ref="A51:A56"/>
    <mergeCell ref="B51:B56"/>
    <mergeCell ref="C51:C56"/>
    <mergeCell ref="D51:D56"/>
    <mergeCell ref="E51:E56"/>
    <mergeCell ref="F48:F50"/>
    <mergeCell ref="G48:G50"/>
    <mergeCell ref="H48:H50"/>
    <mergeCell ref="L48:L50"/>
    <mergeCell ref="M48:M50"/>
    <mergeCell ref="N48:N50"/>
    <mergeCell ref="O46:O47"/>
    <mergeCell ref="P46:P47"/>
    <mergeCell ref="Q46:Q47"/>
    <mergeCell ref="R46:R47"/>
    <mergeCell ref="S46:S47"/>
    <mergeCell ref="A48:A50"/>
    <mergeCell ref="B48:B50"/>
    <mergeCell ref="C48:C50"/>
    <mergeCell ref="D48:D50"/>
    <mergeCell ref="E48:E50"/>
    <mergeCell ref="F46:F47"/>
    <mergeCell ref="G46:G47"/>
    <mergeCell ref="H46:H47"/>
    <mergeCell ref="L46:L47"/>
    <mergeCell ref="M46:M47"/>
    <mergeCell ref="N46:N47"/>
    <mergeCell ref="P42:P45"/>
    <mergeCell ref="Q42:Q45"/>
    <mergeCell ref="R42:R45"/>
    <mergeCell ref="S42:S45"/>
    <mergeCell ref="H44:H45"/>
    <mergeCell ref="A46:A47"/>
    <mergeCell ref="B46:B47"/>
    <mergeCell ref="C46:C47"/>
    <mergeCell ref="D46:D47"/>
    <mergeCell ref="E46:E47"/>
    <mergeCell ref="G42:G45"/>
    <mergeCell ref="H42:H43"/>
    <mergeCell ref="L42:L45"/>
    <mergeCell ref="M42:M45"/>
    <mergeCell ref="N42:N45"/>
    <mergeCell ref="O42:O45"/>
    <mergeCell ref="A42:A45"/>
    <mergeCell ref="B42:B45"/>
    <mergeCell ref="C42:C45"/>
    <mergeCell ref="D42:D45"/>
    <mergeCell ref="E42:E45"/>
    <mergeCell ref="F42:F45"/>
    <mergeCell ref="O38:O41"/>
    <mergeCell ref="P38:P41"/>
    <mergeCell ref="Q38:Q41"/>
    <mergeCell ref="R38:R41"/>
    <mergeCell ref="S38:S41"/>
    <mergeCell ref="H40:H41"/>
    <mergeCell ref="F38:F41"/>
    <mergeCell ref="G38:G41"/>
    <mergeCell ref="H38:H39"/>
    <mergeCell ref="L38:L41"/>
    <mergeCell ref="M38:M41"/>
    <mergeCell ref="N38:N41"/>
    <mergeCell ref="P34:P37"/>
    <mergeCell ref="Q34:Q37"/>
    <mergeCell ref="R34:R37"/>
    <mergeCell ref="S34:S37"/>
    <mergeCell ref="H36:H37"/>
    <mergeCell ref="A38:A41"/>
    <mergeCell ref="B38:B41"/>
    <mergeCell ref="C38:C41"/>
    <mergeCell ref="D38:D41"/>
    <mergeCell ref="E38:E41"/>
    <mergeCell ref="G34:G37"/>
    <mergeCell ref="H34:H35"/>
    <mergeCell ref="L34:L37"/>
    <mergeCell ref="M34:M37"/>
    <mergeCell ref="N34:N37"/>
    <mergeCell ref="O34:O37"/>
    <mergeCell ref="A34:A37"/>
    <mergeCell ref="B34:B37"/>
    <mergeCell ref="C34:C37"/>
    <mergeCell ref="D34:D37"/>
    <mergeCell ref="E34:E37"/>
    <mergeCell ref="F34:F37"/>
    <mergeCell ref="P25:P33"/>
    <mergeCell ref="Q25:Q33"/>
    <mergeCell ref="R25:R33"/>
    <mergeCell ref="S25:S33"/>
    <mergeCell ref="H27:H29"/>
    <mergeCell ref="H30:H31"/>
    <mergeCell ref="H32:H33"/>
    <mergeCell ref="G25:G33"/>
    <mergeCell ref="H25:H26"/>
    <mergeCell ref="L25:L33"/>
    <mergeCell ref="M25:M33"/>
    <mergeCell ref="N25:N33"/>
    <mergeCell ref="O25:O33"/>
    <mergeCell ref="A25:A33"/>
    <mergeCell ref="B25:B33"/>
    <mergeCell ref="C25:C33"/>
    <mergeCell ref="D25:D33"/>
    <mergeCell ref="E25:E33"/>
    <mergeCell ref="F25:F33"/>
    <mergeCell ref="O19:O24"/>
    <mergeCell ref="P19:P24"/>
    <mergeCell ref="Q19:Q24"/>
    <mergeCell ref="R19:R24"/>
    <mergeCell ref="S19:S24"/>
    <mergeCell ref="H21:H22"/>
    <mergeCell ref="L21:L22"/>
    <mergeCell ref="H23:H24"/>
    <mergeCell ref="L23:L24"/>
    <mergeCell ref="F19:F24"/>
    <mergeCell ref="G19:G24"/>
    <mergeCell ref="H19:H20"/>
    <mergeCell ref="L19:L20"/>
    <mergeCell ref="M19:M24"/>
    <mergeCell ref="N19:N24"/>
    <mergeCell ref="P15:P18"/>
    <mergeCell ref="Q15:Q18"/>
    <mergeCell ref="R15:R18"/>
    <mergeCell ref="S15:S18"/>
    <mergeCell ref="H17:H18"/>
    <mergeCell ref="A19:A24"/>
    <mergeCell ref="B19:B24"/>
    <mergeCell ref="C19:C24"/>
    <mergeCell ref="D19:D24"/>
    <mergeCell ref="E19:E24"/>
    <mergeCell ref="G15:G18"/>
    <mergeCell ref="H15:H16"/>
    <mergeCell ref="L15:L18"/>
    <mergeCell ref="M15:M18"/>
    <mergeCell ref="N15:N18"/>
    <mergeCell ref="O15:O18"/>
    <mergeCell ref="A15:A18"/>
    <mergeCell ref="B15:B18"/>
    <mergeCell ref="C15:C18"/>
    <mergeCell ref="D15:D18"/>
    <mergeCell ref="E15:E18"/>
    <mergeCell ref="F15:F18"/>
    <mergeCell ref="O9:O14"/>
    <mergeCell ref="P9:P14"/>
    <mergeCell ref="Q9:Q14"/>
    <mergeCell ref="R9:R14"/>
    <mergeCell ref="S9:S14"/>
    <mergeCell ref="H11:H12"/>
    <mergeCell ref="H13:H14"/>
    <mergeCell ref="L13:L14"/>
    <mergeCell ref="F9:F14"/>
    <mergeCell ref="G9:G14"/>
    <mergeCell ref="H9:H10"/>
    <mergeCell ref="L9:L12"/>
    <mergeCell ref="M9:M14"/>
    <mergeCell ref="N9:N14"/>
    <mergeCell ref="O6:O8"/>
    <mergeCell ref="P6:P8"/>
    <mergeCell ref="Q6:Q8"/>
    <mergeCell ref="R6:R8"/>
    <mergeCell ref="S6:S8"/>
    <mergeCell ref="A9:A14"/>
    <mergeCell ref="B9:B14"/>
    <mergeCell ref="C9:C14"/>
    <mergeCell ref="D9:D14"/>
    <mergeCell ref="E9:E14"/>
    <mergeCell ref="F6:F8"/>
    <mergeCell ref="G6:G8"/>
    <mergeCell ref="H6:H8"/>
    <mergeCell ref="L6:L8"/>
    <mergeCell ref="M6:M8"/>
    <mergeCell ref="N6:N8"/>
    <mergeCell ref="L3:L4"/>
    <mergeCell ref="M3:N3"/>
    <mergeCell ref="O3:P3"/>
    <mergeCell ref="Q3:R3"/>
    <mergeCell ref="S3:S4"/>
    <mergeCell ref="A6:A8"/>
    <mergeCell ref="B6:B8"/>
    <mergeCell ref="C6:C8"/>
    <mergeCell ref="D6:D8"/>
    <mergeCell ref="E6:E8"/>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2024-02-07T16:35:33Z</dcterms:created>
  <dcterms:modified xsi:type="dcterms:W3CDTF">2024-02-07T16:35:33Z</dcterms:modified>
</cp:coreProperties>
</file>