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13080" windowHeight="10170"/>
  </bookViews>
  <sheets>
    <sheet name="Pomor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2" i="1" l="1"/>
  <c r="O76" i="1"/>
  <c r="O70" i="1"/>
  <c r="O64" i="1"/>
  <c r="O57" i="1"/>
  <c r="O48" i="1"/>
  <c r="O42" i="1"/>
  <c r="O38" i="1"/>
  <c r="O19" i="1"/>
  <c r="O15" i="1"/>
  <c r="O9" i="1"/>
  <c r="O6" i="1"/>
</calcChain>
</file>

<file path=xl/sharedStrings.xml><?xml version="1.0" encoding="utf-8"?>
<sst xmlns="http://schemas.openxmlformats.org/spreadsheetml/2006/main" count="379" uniqueCount="189">
  <si>
    <t>Operacje partnerów KSOW do Planu operacyjnego KSOW na lata 2022-2023 - Województwo Pomorskie - grudzień 2022</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</si>
  <si>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</si>
  <si>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</si>
  <si>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</si>
  <si>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</si>
  <si>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</si>
  <si>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</si>
  <si>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</si>
  <si>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</si>
  <si>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</si>
  <si>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</si>
  <si>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</si>
  <si>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</si>
  <si>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</si>
  <si>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</si>
  <si>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</si>
  <si>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</si>
  <si>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</si>
  <si>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</si>
  <si>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</si>
  <si>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</si>
  <si>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</si>
  <si>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</si>
  <si>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</si>
  <si>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</si>
  <si>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</si>
  <si>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</si>
  <si>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</si>
  <si>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</si>
  <si>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</si>
  <si>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</si>
  <si>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</si>
  <si>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</si>
  <si>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</si>
  <si>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</si>
  <si>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</si>
  <si>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</si>
  <si>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Poznajemy lokalne produkty Warmii i Mazur</t>
  </si>
  <si>
    <t>Operacja będzie miała na celu zwiększenie aktywności mieszkańców obszaru PLGR  w zakresie działań związanych z realizacją projektów współpracy związanych z rozwojem sieciowych produktów turystycznych, w tym szczególności opartych na lokalnym dziedzictwie i zasobach. Upowszechnianie wiedzy w oparciu o doświadczenia z innych obszarów związanej z budowania marki lokalnej opartej na rodzimych produktach gastronomicznych w szczególności  dot. zdrowej żywności oraz rozwiązaniami w duchu smart village.</t>
  </si>
  <si>
    <t>Operacja polegać będzie na organizacji  wyjazdu studyjnego. W programie przewidziano wizyty w miejscach położonych na szlaku Dziedzictwa Kulinarnego Warmii i Mazur, spotkania i rozmowy z osobami prowadzącymi obiekty na szlaku oraz zarządzającymi szlakiem kulinarnym, a także w  modelowych miejscach o – smart village.</t>
  </si>
  <si>
    <t xml:space="preserve">krajowy wyjazd studyjny </t>
  </si>
  <si>
    <t xml:space="preserve">liczba wyjazdów studyjnych </t>
  </si>
  <si>
    <t>sztuka</t>
  </si>
  <si>
    <t xml:space="preserve">Przedstawiciele wszystkich sektorów skupionych w ramach PLGR (sektora publicznego, społecznego i gospodarczego), którzy zakładają gotowość do współpracy w ramach promocji obszaru oraz tworzenia sieciowych produktów turystycznych. </t>
  </si>
  <si>
    <t>II-IV</t>
  </si>
  <si>
    <t>n/d</t>
  </si>
  <si>
    <t>Stowarzyszenie Północnokaszubska Lokalna Grupa Rybacka</t>
  </si>
  <si>
    <t>liczba uczestników wyjazdu studyjnego</t>
  </si>
  <si>
    <t>osoba</t>
  </si>
  <si>
    <t>w tym liczba przedstawicieli LGD</t>
  </si>
  <si>
    <t>Promocja szlaków rowerowych w Powiecie Chojnickim - Kaszubska Marszruta w obiektywie</t>
  </si>
  <si>
    <t>Operacja będzie miała na celu rozwój współpracy  w wymiarze usługowym i społecznym przez dążenie do wdrożenia formuły „wsi wielofunkcyjnej”, która rozwija się nie tylko w sektorze rolniczym, ale także przez rozwój innych gałęzi lokalnej gospodarki tj. turystyki rowerowej. Ponadto promocja  głównego produktu lokalnego - szlaku rowerowego "Kaszubska Marszruta"  pozwoli na wykreowanie potencjału turystycznego, który przyciągnie turystów i przyczyni się do wzrostu dochodów przedsiębiorców i  gmin powiatu chojnickiego oraz zwiększenie współpracy w zakresie branży związanej z turystyka rowerową.</t>
  </si>
  <si>
    <t xml:space="preserve">Operacja polegać będzie na organizacji konkursu fotograficznego pn. „Kaszubska Marszruta w obiektywie”, wydaniu kalendarza ze zgłoszonymi w ramach konkursu zdjęciami oraz organizacji spotkania dedykowanego uczestnikom konkursu oraz podmiotom związanym z turystyką rowerową. </t>
  </si>
  <si>
    <t>konkurs</t>
  </si>
  <si>
    <t>liczba konkursów</t>
  </si>
  <si>
    <t>Mieszkańcy województwa pomorskiego</t>
  </si>
  <si>
    <t xml:space="preserve">Powiat Chojnicki </t>
  </si>
  <si>
    <t>liczba uczestników konkursu</t>
  </si>
  <si>
    <t>materiał drukowany</t>
  </si>
  <si>
    <t>liczba tytułów materiałów drukowanych</t>
  </si>
  <si>
    <t>liczba materiałów drukowanych</t>
  </si>
  <si>
    <t>spotkanie informacyjne</t>
  </si>
  <si>
    <t>liczba spotkań</t>
  </si>
  <si>
    <t>Uczestnicy konkursu, przedstawiciele podmiotów związani z turystyką rowerową powiatu chojnickiego</t>
  </si>
  <si>
    <t>liczba uczestników spotkań</t>
  </si>
  <si>
    <t>Leksykon Kuchni Kaszubskiej</t>
  </si>
  <si>
    <t>Operacja będzie miała na celu upowszechnianie wiedzy nt. tradycji i dziedzictwa kulinarnego Kaszub oraz zwiększanie poziomu świadomości branży gastronomicznej w zakresie lokalnych surowców/produktów i tradycji kulinarnych. Ponadto operacja przyczyni się do zwiększenie zainteresowania tematem budowania i wdrażania marki związanej kuchnią kaszubską.</t>
  </si>
  <si>
    <t xml:space="preserve">Operacja będzie polegać na opracowaniu Leksykonu Kuchni Kaszubskiej skierowanego do branży gastronomicznej, szkół gastronomicznych, gospodyń  oraz podmiotów promujących tradycyjną kuchnię kaszubską. Publikacja stanowić będzie zbiór informacji zarówno o daniach, ich składnikach, historycznych producentach czy wydarzeniach lokalnych promujących tradycyjne potrawy/produkty z kuchni kaszubskiej. Leksykon będzie  zawierał definicję i pojęcia  z kaszubskiej kuchni i kultury kulinarnej. Efekt prac związanych z opracowaniem Leksykonu Kuchni Kaszubskiej zostanie zaprezentowany podczas spotkania promującego publikację.
</t>
  </si>
  <si>
    <t>publikacja</t>
  </si>
  <si>
    <t>liczba tytułów publikacji</t>
  </si>
  <si>
    <t>Kucharze, restauratorzy, adepci szkół gastronomicznych, gospodynie oraz lokalni producenci żywności</t>
  </si>
  <si>
    <t xml:space="preserve">Gminny Ośrodek Kultury Sportu i Rekreacji w Chmielnie </t>
  </si>
  <si>
    <t>liczba publikacji</t>
  </si>
  <si>
    <t>Akademia Początkującego Pszczelarza</t>
  </si>
  <si>
    <t xml:space="preserve">Operacja będzie miała na celu zwiększenie wiedzy nt. bioróżnorodności fauny i flory i jej kluczowej roli jaka odgrywa ona w pszczelarstwie. Ponadto edukacyjny charakter operacji przyczyni się do kreowania postaw proekologicznych w tym m.in. związanej z ograniczaniem stosowania środków chemicznych szkodliwych dla zapylaczy, dbałości o zachowanie dużej różnorodności i  stanu pożytków miododajnych. </t>
  </si>
  <si>
    <t>Operacja będzie polegać na organizacji  4 dniowego kursu szkoleniowego dla osób, które chcą rozpocząć swoją przygodę z pszczelarstwem. Natomiast dla dzieci i młodzieży  zorganizowane zostaną: nieszablonowe warsztaty  „Ogród w doniczce”  dot. tworzenie nowych pożytków i mikropożytków dla pszczół i owadów zapylających (bazy pokarmowej) oraz konkurs przyrodniczy „Atlas owadów zapylających". Konkurs  przeprowadzony zostanie w dwóch kategoriach: zbiór rysunków i zbiór fotografii, a instrukcją do przygotowania prac konkursowych (atlasów)  będzie cykl 6  krótkometrażowe filmików sukcesywnie zamieszczanych na platformie internetowej.</t>
  </si>
  <si>
    <t>szkolenia</t>
  </si>
  <si>
    <t>liczba szkoleń</t>
  </si>
  <si>
    <t>Mieszkańcy województwa pomorskiego (w szczególności obszarów wiejskich) zainteresowani tematyką pszczelarstwa i nieposiadający doświadczenia w zakresie prowadzenia pasieki</t>
  </si>
  <si>
    <t xml:space="preserve">Gmina Pszczółki </t>
  </si>
  <si>
    <t>liczba uczestników szkoleń</t>
  </si>
  <si>
    <t>warsztaty</t>
  </si>
  <si>
    <t>liczba warsztatów</t>
  </si>
  <si>
    <t>Mieszkańcy województwa pomorskiego w podziale na dwie kategorie wiekowe: dzieci i młodzież oraz dorośli</t>
  </si>
  <si>
    <t>liczba uczestników warsztatów</t>
  </si>
  <si>
    <t xml:space="preserve">Dzieci i młodzież z województwa pomorskiego </t>
  </si>
  <si>
    <t>Akademia Młodego Pszczelarza 2</t>
  </si>
  <si>
    <t>Operacja będzie miała na celu aktywizację młodzieży wiejskiej na rzecz podejmowania inicjatyw w zakresie rozwoju obszarów wiejskich poprzez upowszechnianie wiedzy w zakresie zachowania bioróżnorodności w ekosystemie, małego przetwórstwa lokalnego  i rozwoju zielonej gospodarki oraz rolnictwa ekologicznego w kontekście pszczelarstwa.</t>
  </si>
  <si>
    <t xml:space="preserve">Operacja będzie polegać na organizacji wizyty studyjnej do czterech miejsc na Pomorzu  prowadzących prośrodowiskowe działania edukacyjne związane z pszczelarstwem, podczas której odbędą się pokazy, prezentacje, spotkania i rozmowy z osobami prowadzącymi odwiedzane obiekty. Na podstawie wiedzy i doświadczeń zdobytych w ramach wizyty studyjnej zorganizowane zostaną warsztaty projektowania ścieżki przyrodniczej Młodego Pszczelarza, w efekcie których powstanie ścieżka edukacyjna prezentująca rośliny miododajne. Operacja obejmuje również przygotowanie tablic edukacyjnych, które będą prezentowane w szkołach i na stronach internetowych oraz realizację filmu edukacyjnego o pszczelarstwie. </t>
  </si>
  <si>
    <t>Liczba szkoleń</t>
  </si>
  <si>
    <t>Mieszkańcy obszarów wiejskich  z obszaru produkcji truskawek kaszubskich (w szczególności młodzież wiejska)</t>
  </si>
  <si>
    <t>Liczba uczestników szkoleń</t>
  </si>
  <si>
    <t xml:space="preserve">Liczba wyjazdów studyjnych </t>
  </si>
  <si>
    <t>Liczba uczestników wyjazdów studyjnych</t>
  </si>
  <si>
    <t>w tym: liczba przedstawicieli LGD</t>
  </si>
  <si>
    <t>Liczba tytułów materiałów drukowanych</t>
  </si>
  <si>
    <t>film</t>
  </si>
  <si>
    <t>Liczba audycji/programów/spotów w Internecie</t>
  </si>
  <si>
    <t>Liczba odwiedzin strony internetowej</t>
  </si>
  <si>
    <t>wejście na stronę</t>
  </si>
  <si>
    <t>Konkurs "Na najlepszy produkt lokalny Gminy Pelplin"</t>
  </si>
  <si>
    <t>Operacja będzie miała na celu zachęcenie mieszkańców gminy Pelplin do aktywności w zakresie wspierania organizacji łańcucha dostaw żywności,  w tym przetwarzania i wprowadzania do obrotu produktów rolnych oraz promocję produktów lokalnych.</t>
  </si>
  <si>
    <t>Operacja będzie polegać na organizacji konkursu na najlepszy produkt lokalny związany z  miejscem jego wytwarzania oraz konferencji podsumowującej konkurs, podczas której odbędzie się wręczenie nagród laureatom konkursu oraz wykład na temat produktu lokalnego.</t>
  </si>
  <si>
    <t>Liczba konkursów</t>
  </si>
  <si>
    <t>Rolnicy, przedstawiciele kół gospodyń wiejskich, organizacji pozarządowych oraz mieszkańcy  gminy Pelplin</t>
  </si>
  <si>
    <t xml:space="preserve">Gmina Pelplin </t>
  </si>
  <si>
    <t>Liczba uczestników konkursu</t>
  </si>
  <si>
    <t>konferencja</t>
  </si>
  <si>
    <t>Liczba konferencji</t>
  </si>
  <si>
    <t>Liczba uczestników konferencji</t>
  </si>
  <si>
    <t>Z pomorskiej zagrody na pomorski stół - rodzime rasy szansą wsi i atutem gastronomii</t>
  </si>
  <si>
    <t xml:space="preserve">Operacja będzie miała na celu wprowadzenie do oferty gastronomicznej produktów i potraw z jagnięciny i wieprzowiny ras rodzimych w oparciu o lokalny potencjał hodowlany pochodzący z obszarów wiejskich województwa pomorskiego w ramach stworzonych krótkich łańcuchów dostaw.  </t>
  </si>
  <si>
    <t>Operacja polegać będzie na organizacji wyjazdu studyjnego obrazującego dobre praktyki wdrożeniowe dokonane na szlaku krajoznawczo - kulinarnym „Niech Cię Zakole” w województwie kujawsko – pomorskim oraz dwóch warsztatów kulinarnych opartych na surowcu rodzimych ras: jagnięciny – rasa pomorska i/lub merynos polski oraz  wieprzowiny rasy puławska i/lub złotnicka z udziałem hodowców wymienionych ras i gastronomów z województwa pomorskiego oraz uczniów ostatnich klas szkoły gastronomicznej zamieszkałych na obszarach wiejskich.</t>
  </si>
  <si>
    <t>Hodowców owiec i świń rodzimych ras, restauratorzy  i właścicieli gospodarstw agroturystycznych oraz uczniowie szkół branżowych z województwa pomorskiego</t>
  </si>
  <si>
    <t>II-III</t>
  </si>
  <si>
    <t>Stowarzyszenie Rzeźników i Wędliniarzy Rzeczypospolitej Polskiej</t>
  </si>
  <si>
    <t>liczba uczestników wyjazdów studyjnych</t>
  </si>
  <si>
    <t>Inteligentne wioski - wspieranie oddolnych inicjatyw promujących ideę smart village</t>
  </si>
  <si>
    <t xml:space="preserve">Operacja będzie miała na celu zwiększenie udziału lokalnej społeczności z terenu gminy Pelplin we wdrażaniu inicjatyw, które mają służyć poprawie jakości i poziomu życia mieszkańców oraz wiejskich rozwojowi gminy i wpisujących w koncepcję smart village. </t>
  </si>
  <si>
    <t xml:space="preserve">Operacja będzie polegać na organizacji wyjazdu studyjnego do wiosek tematycznych promujących idee smart village w województwie kujawsko-pomorskim oraz warsztatów ogrodniczych dla mieszkańców gminy. Warsztaty będą oddolną inicjatywą mieszkańców gminy Pelplin do poprawienia atrakcyjności gminy i jej promocji celem rozwoju gminy. </t>
  </si>
  <si>
    <t>Mieszkańcy gminy Pelplin, w tym m.in. przedstawiciele: podmiotów działających na rzecz rozwoju obszarów wiejskich, kół gospodyń wiejskich, Pelplińskiego Uniwersytetu Trzeciego Wieku, klubu seniora, samorządów lokalnych,  liderzy wiejscy</t>
  </si>
  <si>
    <t>Udział producentów rolnych w VI Festiwalu Truskawek Kaszubskich w Chmielnie</t>
  </si>
  <si>
    <t>Operacja będzie miała na celu wzmocnienie współpracy rolników - producentów truskawek kaszubskich oraz zachęcenie ich do wdrażania innowacyjnych form sprzedaży i podejmowania wspólnych działań promujących produkt wytwarzany w ramach systemu jakości żywności Chronione Oznaczenie Geograficzne, a także zachęcenie plantatorów truskawek z obszaru Pojezierza Kaszubskiego do certyfikacji swoich produktów.</t>
  </si>
  <si>
    <t>Operacja polegać będzie na przygotowaniu przez producentów rolnych wspólnego stoiska handlowo-informacyjno-promocyjnego podczas VI Festiwalu Truskawek Kaszubskich w Chmielnie. Prezentacja składać się będzie z części handlowej, w ramach której 10 producentom truskawek zapewnione zostaną miejsca do sprzedaży owoców i bezpośrednich spotkań z konsumentami, części informacyjnej - punktu informacyjnego, w którym będą udzielane informacje o przebiegu certyfikacji, korzyściach wynikających z uzyskania znaku Chronione Oznaczenie Geograficzne , a także możliwościach korzystania przez certyfikujących się rolników z Programu Rozwoju Obszarów Wiejskich oraz części promocyjnej, na której kucharze profesjonaliści w atrakcyjny sposób będą prezentować możliwości kulinarnego wykorzystania truskawek.</t>
  </si>
  <si>
    <t>stoisko wystawiennicze na imprezie plenerowej</t>
  </si>
  <si>
    <t>Liczba stoisk wystawienniczych na imprezie plenerowej</t>
  </si>
  <si>
    <t>Rolnicy z obszaru Pojezierza Kaszubskiego (tj. powiatu kartuskiego, kościerskiego i bytowskiego oraz przyległych gmin)</t>
  </si>
  <si>
    <t xml:space="preserve">Kaszubskie Stowarzyszenie Producentów Truskawek </t>
  </si>
  <si>
    <t>Szacowana liczba odwiedzających stoiska wystawiennicze na imprezie plenerowej</t>
  </si>
  <si>
    <t>Konferencja "Działajmy razem -promocja współpracy rolników"</t>
  </si>
  <si>
    <t xml:space="preserve">Operacja będzie miała na celu przekazanie wiedzy i wymianę doświadczeń na temat działalności grup producentów rolnych oraz przedstawienie możliwości, jakie dają wspólne inwestycje oraz członkostwo w grupie producentów rolnych. </t>
  </si>
  <si>
    <t>Operacja będzie polegać na zorganizowaniu konferencji skierowanej do rolników oraz doradców rolniczych, podczas której  przedstawione zostaną praktyczne informacje  z zakresu przepisów prawnych regulujących tworzenia i uczestnictwo w grupach producentów rolnych, a także korzyści ekonomicznych zrzeszania się rolników w grupy producenckie.</t>
  </si>
  <si>
    <t xml:space="preserve">Rolnicy prowadzący gospodarstwa rolne na terenie województw pomorskiego, kujawsko- pomorskiego i warmińsko-mazurskiego oraz doradcy rolniczy z województwa pomorskiego prowadzący działalność doradczą na terenie województwa pomorskiego </t>
  </si>
  <si>
    <t>I-IV</t>
  </si>
  <si>
    <t xml:space="preserve">Pomorski Ośrodek Doradztwa Rolniczego w Lubaniu </t>
  </si>
  <si>
    <t>w tym: liczba doradców</t>
  </si>
  <si>
    <t>Wymiana oraz upowszechnianie wiedzy i doświadczeń - krótki łańcuch dostaw żywności w praktyce</t>
  </si>
  <si>
    <t xml:space="preserve">Operacja będzie miała na celu podniesienie wiedzy na temat funkcjonowania krótkich łańcuchów dostaw żywności oraz aktywizację uczestników operacji na rzecz podejmowania i wdrażania inicjatyw w zakresie rozwoju gospodarczego obszarów wiejskich. </t>
  </si>
  <si>
    <t xml:space="preserve">Operacja polegać będzie na organizacji cyklu warsztatów szkoleniowych oraz wizyty studyjnej do Małopolski w celu poznania praktycznych rozwiązań zastosowania systemów sprzedażowych w formule krótkich łańcuchów dostaw żywności.  </t>
  </si>
  <si>
    <t>warsztaty, wyjazd studyjny krajowy</t>
  </si>
  <si>
    <t>Liczba warsztatów</t>
  </si>
  <si>
    <t>Rolnicy, producenci produktów rolnych  z terenu powiatu chojnickiego zainteresowani współpracą w ramach wspólnej sprzedaży wytworzonych przez siebie artykułów spożywczych w systemie krótkich łańcuchów dostaw żywności</t>
  </si>
  <si>
    <t>III-IV</t>
  </si>
  <si>
    <t>Stowarzyszenie Wdzydzko Charzykowska Lokalna Grupa Rybacka  "Morenka"</t>
  </si>
  <si>
    <t>Liczba uczestników warsztatów</t>
  </si>
  <si>
    <t xml:space="preserve">Szlak Truskawek Kaszubskich </t>
  </si>
  <si>
    <t>Operacja będzie miała na celu pogłębienie współpracy między rolnikami – plantatorami truskawek na Kaszubach i innym podmiotami z branży turystycznej, gastronomicznej, organizacjami i samorządami z obszaru tzw. „zagłębia truskawek” we wspólnej inicjatywie utworzenia Szlaku Truskawek Kaszubskich.</t>
  </si>
  <si>
    <t>Operacja polegać będzie na opracowaniu koncepcji Szlaku Truskawek Kaszubskich, która określi m.in. potencjał produkcyjnego i potencjału przetwórczy obszaru, diagnozę istniejących atrakcji i ofert bazujących na kaszubskiej truskawce oraz organizacji spotkań warsztatowych o charakterze kreatywnym i generującym pomysły do wdrożenia w przestrzeni Szlaku.</t>
  </si>
  <si>
    <t>analiza</t>
  </si>
  <si>
    <t>liczba analiz</t>
  </si>
  <si>
    <t>Producenci truskawek kaszubskich, rolnicy, producenci produktów lokalnych, przetwórcy, przedstawiciele branży turystycznej, gastronomicznej, organizacji pozarządowych i samorządowców związani tematycznie ze wspólnymi działania  przy opracowaniu szlaku opartego na truskawka kaszubska  - Kaszëbskô malëna</t>
  </si>
  <si>
    <t>spotkania warsztatowe</t>
  </si>
  <si>
    <t>liczba spotkań warsztatowych</t>
  </si>
  <si>
    <t>liczba uczestników</t>
  </si>
  <si>
    <t>Damnicka Akademia Warsztatowa</t>
  </si>
  <si>
    <t>Operacja będzie miała na celu aktywizację - zachęcenie do aktywności społecznej,  kulturalnej i zawodowej oraz  budowanie poczucia tożsamości lokalnej uczestników operacji poprzez kultywowanie i pielęgnowanie tradycji, zwyczajów ludowych.</t>
  </si>
  <si>
    <t xml:space="preserve">Operacja polegać będzie na organizacji cyklu warsztatów rękodzielniczych kultywujących wiejskie tradycje regionu (m.in. warsztaty tkackie, ceramiczno-garncarskie, malowania na szkle, malowania na jedwabiu), które będą dla uczestników inspiracją do rozwoju pasji i zainteresowań, a także wskazaniem możliwości podjęcia działań zarobkowych w życiu dorosłym. </t>
  </si>
  <si>
    <t>Uczniowie i absolwenci Specjalnego Ośrodka Szkolno-Wychowawczego w Damnicy - osoby niepełnosprawne mieszkające na obszarach wiejskich, osoby wykluczone z aktywności społecznej i zawodowej.</t>
  </si>
  <si>
    <t>Centrum Kultury Powiatu Słupskiego</t>
  </si>
  <si>
    <t>Aktywizacja mieszkańców i kultywowanie tradycji na terenie Gminy Słupsk poprzez organizację warsztatów</t>
  </si>
  <si>
    <t>Operacja będzie miała na celu aktywizację mieszkańców Ziemi Słupskiej do działalności opartej na tradycjach pomorskiej wsi,  budowanie tożsamości lokalnej. Operacja stanowić będzie również motywację do rozwoju inicjatyw służących promocji różnych form aktywności rękodzielniczej, kulinarnej z wykorzystaniem lokalnego dziedzictwa kultury i tradycji ludowej.</t>
  </si>
  <si>
    <t>Operacja będzie polegać na organizacji warsztatów kultywujących i pielęgnujących tradycje,  zwyczaje ludowe przekazywane z pokolenia na pokolenie (warsztaty zielarskie, serowarskie) oraz tradycje rękodzielnicze związane z zanikającymi zawodami (warsztaty z garncarstwa, wikliniarstwa, hafciarstwa).</t>
  </si>
  <si>
    <t>Mieszkańcy gminy Słupsk oraz gmin sąsiadujących</t>
  </si>
  <si>
    <t>Centrum Kultury i Biblioteka Publiczna Gminy Słupsk</t>
  </si>
  <si>
    <t xml:space="preserve">IV Pomorska Spartakiada Kulturalno-Rekreacyjna Kół Gospodyń Wiejskich </t>
  </si>
  <si>
    <t>Operacja będzie miała na celu integrację i aktywizację środowiska wiejskiego poprzez aktywności kulturalno-sportowe oraz  wymianę i upowszechnianie wiedzy i doświadczeń dotyczących tradycji i dziedzictwa kulturowego wsi, w szczególności lokalnego rękodzieła i produktów lokalnych oraz dobrych praktyk dotyczących aktywizacji środowisk wiejskich.</t>
  </si>
  <si>
    <t xml:space="preserve">Operacja polegać będzie na zorganizowaniu konkursu o zasięgu wojewódzkim dla kół gospodyń wiejskich, w ramach którego zrealizowanych zostanie  12 konkurencji z dziedziny kultury, sportu i rekreacji. Udział w poszczególnych konkurencjach będzie okazją do aktywizacji i zaprezentowania działalności kulturalno-edukacyjnej oraz  dobrych praktyk realizowanych przez koła gospodyń wiejskich, a także wzajemnej inspiracji poprzez wymianę doświadczeń i pomysłów. </t>
  </si>
  <si>
    <t xml:space="preserve">Koła gospodyń wiejskich z województwa pomorskiego </t>
  </si>
  <si>
    <t>liczba uczestników konkursów</t>
  </si>
  <si>
    <t>liczba audycji/programów/spotów w Internecie</t>
  </si>
  <si>
    <t>liczba odwiedzin strony internetowej</t>
  </si>
  <si>
    <t>XVII Turniej Kół Gospodyń Wiejskich Województwa Pomorskiego</t>
  </si>
  <si>
    <t xml:space="preserve">Celem operacji będzie integracja środowiska wiejskiego w województwie pomorskim, a także aktywizacja mieszkańców obszarów wiejskich poprzez budowanie partnerskiej współpracy ze społecznością lokalną.  Operacja będzie również okazją do inspirowania społeczności do pracy zespołowej i podjęcie działań mających na celu rozwój usług społecznych, podtrzymanie i zachowanie dziedzictwa kulturowego Pomorza. </t>
  </si>
  <si>
    <t xml:space="preserve">Operacja będzie polegać na organizacji konkursu -Turnieju Kół Gospodyń Wiejskich z województwa pomorskiego wyłonionych w eliminacjach powiatowych i/lub regionalnych, które odbyły się w latach 2019-2020 na podstawie regulaminu XVII Turnieju Kół Gospodyń Wiejskich Województwa Pomorskiego. Poprzez prezentację poszczególnych konkurencji zostanie wyeksponowane różnorodne dziedzictwo kulturowe subregionów województwa pomorskiego, w tym tradycja i dziedzictwo kulinarne. Ponadto Turniej będzie okazją zaprezentowania przez pomorskie koła gospodyń wiejskich swojej twórczość. </t>
  </si>
  <si>
    <t>Wokół ludowego Łabędzia - cykl międzypokoleniowych wakacyjnych zajęć rozwijających dla mieszkańców sołectwa Kiełpino</t>
  </si>
  <si>
    <t>Operacja będzie miała na celu aktywizację i integrację społeczną i międzypokoleniową mieszkańców sołectwa Kiełpino oraz wzmocnienie poczucia tożsamości lokalnej poprzez wymianę i upowszechnianie wiedzy i doświadczeń dotyczących lokalnego dziedzictwa kulturowego i rękodzieła.</t>
  </si>
  <si>
    <t xml:space="preserve">Operacja polegać będzie na organizacji cyklu warsztatów dotyczących  motywu łabędzia, od którego pochodzi nazwa wsi i sołectwa Kiełpino (m.in. warsztaty pisarskie, malowania na szkle oraz upcyklingu) oraz organizacji konkursu dla uczestników warsztatów na wykonananie produktu lokalnego, w postaci pamiątki turystycznej z Kiełpina z motywem łabędzia. </t>
  </si>
  <si>
    <t>Mieszkańcy sołectwa Kiełpino - grupa o składzie reprezentatywnym dla całej społeczności sołectwa (uczniowie, studenci, osoby aktywne zawodowo, bezrobotni, emeryci, renciści, niepełnosprawni itp.)</t>
  </si>
  <si>
    <t>Miejska i Powiatowa Biblioteka Publiczna im. Janusza Żurakowskiego w Kartuzach</t>
  </si>
  <si>
    <t>Liczba uczestników konkursów</t>
  </si>
  <si>
    <t>Organizacja cyklu szkoleń dla branży agroturystycznej</t>
  </si>
  <si>
    <t xml:space="preserve">Operacja będzie miała na celu podniesienie wiedzy w zakresie prowadzenia pozarolniczej działalności w zakresie usług noclegowych co przyczyni się do wzrostu dochodów i ich dywersyfikacji w gospodarstwach agroturystycznych. Ponadto realizacja operacji zachęci mieszkańców Szwajcarii Kaszubskiej do podejmowania działań na rzecz nowego podejścia do własnych obiektów noclegowych, do poprawy ich wizerunku, otoczenia, a także promocji i sprzedaży własnej oferty co przełoży się na lepszą pozycję rynkową tych miejsc, większą popularność regionu. </t>
  </si>
  <si>
    <t xml:space="preserve">Operacja będzie polegać  polega na organizacji cyklu szkoleń dla przedstawicieli branży agroturystycznej. Do udziału w projekcie zaproszeni zostaną kwaterodawcy, którzy prowadzą swoje obiekty na terenie powiatu kartuskiego i gminy Przywidz – obszaru działania LGD Stowarzyszenia Turystyczne Kaszuby. Na cykl szkoleń składać się będą 3 dni szkoleniowe, każdy poświęcone tematom dot. estetyki obiektu noclegowego, zagospodarowanie przestrzeni wokół gospodarstw oraz marketingu i sprzedaży usług noclegowych. Udział w szkoleniu pozwoli na zdobycie kompleksowej wiedzy na temat dostosowania własnego obiektu do wymagań turystów, obowiązujących trendów w turystyce, znalezieniu wyróżników danej oferty a także przygotowaniu właścicieli obiektów do zaoferowania swoim gościom niepowtarzalnej oferty. </t>
  </si>
  <si>
    <t>Właściciele obiektów noclegowych świadczących usługi agroturystyczne na terenie działania Stowarzyszenia Turystyczne Kaszuby, czyli na obszarze powiatu kartuskiego i Gminy Przywidz.</t>
  </si>
  <si>
    <t xml:space="preserve">Stowarzyszenie Turystyczne Kaszuby </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</si>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</sst>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7"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name val="Calibri"/>
      <family val="2"/>
      <charset val="238"/>
    </font>
    <font>
      <sz val="10"/>
      <name val="Calibri"/>
      <family val="2"/>
      <charset val="238"/>
      <scheme val="minor"/>
    </font>
    <font>
      <sz val="11"/>
      <name val="Calibri"/>
      <family val="2"/>
      <charset val="238"/>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2" fillId="0" borderId="0" xfId="0" applyFont="1" applyAlignment="1">
      <alignment horizontal="left"/>
    </xf>
    <xf numFmtId="0" fontId="3" fillId="0" borderId="0" xfId="0" applyFont="1"/>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5" xfId="0" applyFont="1" applyFill="1" applyBorder="1" applyAlignment="1">
      <alignment horizontal="center"/>
    </xf>
    <xf numFmtId="4"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 fontId="4" fillId="2"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top" wrapText="1"/>
    </xf>
    <xf numFmtId="0" fontId="3" fillId="3" borderId="3" xfId="0" applyFont="1" applyFill="1" applyBorder="1" applyAlignment="1">
      <alignment vertical="center" wrapText="1"/>
    </xf>
    <xf numFmtId="0" fontId="3" fillId="3" borderId="3" xfId="0"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0" fontId="0" fillId="0" borderId="0" xfId="0" applyAlignment="1">
      <alignment vertical="center" wrapText="1"/>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3" xfId="0" applyFont="1" applyFill="1" applyBorder="1" applyAlignment="1">
      <alignment vertical="center"/>
    </xf>
    <xf numFmtId="0" fontId="3" fillId="3" borderId="2" xfId="0" applyFont="1" applyFill="1" applyBorder="1" applyAlignment="1">
      <alignment horizontal="left" vertical="center"/>
    </xf>
    <xf numFmtId="4" fontId="3" fillId="3" borderId="2" xfId="0" applyNumberFormat="1" applyFont="1" applyFill="1" applyBorder="1" applyAlignment="1">
      <alignment horizontal="center" vertical="center"/>
    </xf>
    <xf numFmtId="0" fontId="0" fillId="0" borderId="0" xfId="0" applyAlignment="1">
      <alignment vertical="center"/>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7" xfId="0" applyFont="1" applyFill="1" applyBorder="1" applyAlignment="1">
      <alignment horizontal="left" vertical="top"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left" vertical="center"/>
    </xf>
    <xf numFmtId="4" fontId="3" fillId="3" borderId="7" xfId="0" applyNumberFormat="1" applyFont="1" applyFill="1" applyBorder="1" applyAlignment="1">
      <alignment horizontal="center" vertical="center"/>
    </xf>
    <xf numFmtId="0" fontId="3" fillId="3" borderId="6" xfId="0" applyFont="1" applyFill="1" applyBorder="1" applyAlignment="1">
      <alignment horizontal="left" vertical="center"/>
    </xf>
    <xf numFmtId="0" fontId="3" fillId="3" borderId="2" xfId="0"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6" xfId="0" applyFont="1" applyFill="1" applyBorder="1" applyAlignment="1">
      <alignment horizontal="left" vertical="top" wrapText="1"/>
    </xf>
    <xf numFmtId="0" fontId="3" fillId="3" borderId="6" xfId="0" applyFont="1" applyFill="1" applyBorder="1" applyAlignment="1">
      <alignment horizontal="left" vertical="center" wrapText="1"/>
    </xf>
    <xf numFmtId="4" fontId="3" fillId="3" borderId="6"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left" vertical="center" wrapText="1"/>
    </xf>
    <xf numFmtId="4" fontId="3" fillId="3" borderId="3" xfId="0" applyNumberFormat="1" applyFont="1" applyFill="1" applyBorder="1" applyAlignment="1">
      <alignment horizontal="center" vertical="center"/>
    </xf>
    <xf numFmtId="0" fontId="3" fillId="3" borderId="3" xfId="0" applyFont="1" applyFill="1" applyBorder="1" applyAlignment="1">
      <alignment horizontal="left" vertical="center"/>
    </xf>
    <xf numFmtId="0" fontId="3" fillId="3" borderId="3" xfId="0" applyFont="1" applyFill="1" applyBorder="1" applyAlignment="1">
      <alignment horizontal="left" vertical="center"/>
    </xf>
    <xf numFmtId="0" fontId="3" fillId="3" borderId="0" xfId="0" applyFont="1" applyFill="1" applyAlignment="1">
      <alignment vertical="center" wrapText="1"/>
    </xf>
    <xf numFmtId="3" fontId="3" fillId="3" borderId="3" xfId="0" applyNumberFormat="1" applyFont="1" applyFill="1" applyBorder="1" applyAlignment="1">
      <alignment horizontal="left" vertical="center" wrapText="1"/>
    </xf>
    <xf numFmtId="0" fontId="6" fillId="3" borderId="3" xfId="0" applyFont="1" applyFill="1" applyBorder="1" applyAlignment="1">
      <alignment horizontal="left" vertical="top" wrapText="1"/>
    </xf>
    <xf numFmtId="0" fontId="3" fillId="3" borderId="3" xfId="0" applyFont="1" applyFill="1" applyBorder="1" applyAlignment="1">
      <alignment horizontal="center" vertical="center"/>
    </xf>
    <xf numFmtId="3" fontId="3" fillId="3" borderId="3" xfId="0" applyNumberFormat="1" applyFont="1" applyFill="1" applyBorder="1" applyAlignment="1">
      <alignment horizontal="center" vertical="center" wrapText="1"/>
    </xf>
    <xf numFmtId="0" fontId="3" fillId="3" borderId="5" xfId="0" applyFont="1" applyFill="1" applyBorder="1" applyAlignment="1">
      <alignment vertical="center" wrapText="1"/>
    </xf>
    <xf numFmtId="0" fontId="3" fillId="3" borderId="4" xfId="0" applyFont="1" applyFill="1" applyBorder="1" applyAlignment="1">
      <alignment vertical="center"/>
    </xf>
    <xf numFmtId="0" fontId="3" fillId="3" borderId="2" xfId="0" applyFont="1" applyFill="1" applyBorder="1" applyAlignment="1">
      <alignment horizontal="left" vertical="top"/>
    </xf>
    <xf numFmtId="0" fontId="3" fillId="3" borderId="6" xfId="0" applyFont="1" applyFill="1" applyBorder="1" applyAlignment="1">
      <alignment horizontal="left" vertical="top"/>
    </xf>
    <xf numFmtId="0" fontId="0" fillId="2" borderId="2" xfId="0" applyFill="1" applyBorder="1" applyAlignment="1">
      <alignment horizontal="center" vertical="center"/>
    </xf>
    <xf numFmtId="0" fontId="0" fillId="2" borderId="3" xfId="0" applyFill="1" applyBorder="1" applyAlignment="1">
      <alignment horizont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xf>
    <xf numFmtId="0" fontId="0" fillId="0" borderId="3" xfId="0" applyBorder="1" applyAlignment="1">
      <alignment horizontal="center"/>
    </xf>
    <xf numFmtId="4" fontId="3" fillId="0" borderId="3" xfId="0" applyNumberFormat="1" applyFont="1" applyBorder="1" applyAlignment="1">
      <alignment horizontal="center" vertical="center"/>
    </xf>
    <xf numFmtId="164" fontId="0" fillId="0" borderId="3" xfId="0" applyNumberForma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pageSetUpPr fitToPage="1"/>
  </sheetPr>
  <dimension ref="A1:S82"/>
  <sheetViews>
    <sheetView tabSelected="1" zoomScaleNormal="100" workbookViewId="0">
      <selection activeCell="A6" sqref="A6:S77"/>
    </sheetView>
  </sheetViews>
  <sheetFormatPr defaultColWidth="9.140625" defaultRowHeight="15" x14ac:dyDescent="0.25"/>
  <cols>
    <col min="1" max="1" width="5.28515625" style="3" customWidth="1"/>
    <col min="2" max="2" width="8.28515625" customWidth="1"/>
    <col min="3" max="3" width="6.85546875" customWidth="1"/>
    <col min="4" max="4" width="8.85546875" customWidth="1"/>
    <col min="5" max="5" width="22.42578125" customWidth="1"/>
    <col min="6" max="6" width="69.140625" customWidth="1"/>
    <col min="7" max="7" width="63.7109375" customWidth="1"/>
    <col min="8" max="8" width="15.28515625" customWidth="1"/>
    <col min="9" max="9" width="20.42578125" customWidth="1"/>
    <col min="10" max="10" width="8.140625" customWidth="1"/>
    <col min="11" max="11" width="11.28515625" customWidth="1"/>
    <col min="12" max="12" width="60.85546875" customWidth="1"/>
    <col min="15" max="16" width="11.42578125" customWidth="1"/>
    <col min="17" max="17" width="12.5703125" customWidth="1"/>
    <col min="18" max="18" width="11.7109375" customWidth="1"/>
    <col min="19" max="19" width="18.2851562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8" t="s">
        <v>5</v>
      </c>
      <c r="F3" s="8" t="s">
        <v>6</v>
      </c>
      <c r="G3" s="8" t="s">
        <v>7</v>
      </c>
      <c r="H3" s="9" t="s">
        <v>8</v>
      </c>
      <c r="I3" s="10" t="s">
        <v>9</v>
      </c>
      <c r="J3" s="10"/>
      <c r="K3" s="10"/>
      <c r="L3" s="8" t="s">
        <v>10</v>
      </c>
      <c r="M3" s="11" t="s">
        <v>11</v>
      </c>
      <c r="N3" s="12"/>
      <c r="O3" s="13" t="s">
        <v>12</v>
      </c>
      <c r="P3" s="13"/>
      <c r="Q3" s="13" t="s">
        <v>13</v>
      </c>
      <c r="R3" s="13"/>
      <c r="S3" s="8" t="s">
        <v>14</v>
      </c>
    </row>
    <row r="4" spans="1:19" ht="23.25" customHeight="1" x14ac:dyDescent="0.25">
      <c r="A4" s="14"/>
      <c r="B4" s="15"/>
      <c r="C4" s="15"/>
      <c r="D4" s="15"/>
      <c r="E4" s="14"/>
      <c r="F4" s="14"/>
      <c r="G4" s="14"/>
      <c r="H4" s="15"/>
      <c r="I4" s="16" t="s">
        <v>15</v>
      </c>
      <c r="J4" s="16" t="s">
        <v>16</v>
      </c>
      <c r="K4" s="16" t="s">
        <v>17</v>
      </c>
      <c r="L4" s="14"/>
      <c r="M4" s="17">
        <v>2022</v>
      </c>
      <c r="N4" s="17">
        <v>2023</v>
      </c>
      <c r="O4" s="18">
        <v>2022</v>
      </c>
      <c r="P4" s="18">
        <v>2023</v>
      </c>
      <c r="Q4" s="18">
        <v>2022</v>
      </c>
      <c r="R4" s="18">
        <v>2023</v>
      </c>
      <c r="S4" s="14"/>
    </row>
    <row r="5" spans="1:19" x14ac:dyDescent="0.25">
      <c r="A5" s="19" t="s">
        <v>18</v>
      </c>
      <c r="B5" s="16" t="s">
        <v>19</v>
      </c>
      <c r="C5" s="16" t="s">
        <v>20</v>
      </c>
      <c r="D5" s="16" t="s">
        <v>21</v>
      </c>
      <c r="E5" s="19" t="s">
        <v>22</v>
      </c>
      <c r="F5" s="19" t="s">
        <v>23</v>
      </c>
      <c r="G5" s="19" t="s">
        <v>24</v>
      </c>
      <c r="H5" s="19" t="s">
        <v>25</v>
      </c>
      <c r="I5" s="16" t="s">
        <v>26</v>
      </c>
      <c r="J5" s="16" t="s">
        <v>27</v>
      </c>
      <c r="K5" s="16" t="s">
        <v>28</v>
      </c>
      <c r="L5" s="19" t="s">
        <v>29</v>
      </c>
      <c r="M5" s="17" t="s">
        <v>30</v>
      </c>
      <c r="N5" s="17" t="s">
        <v>31</v>
      </c>
      <c r="O5" s="20" t="s">
        <v>32</v>
      </c>
      <c r="P5" s="20" t="s">
        <v>33</v>
      </c>
      <c r="Q5" s="20" t="s">
        <v>34</v>
      </c>
      <c r="R5" s="20" t="s">
        <v>35</v>
      </c>
      <c r="S5" s="19" t="s">
        <v>36</v>
      </c>
    </row>
    <row r="6" spans="1:19" s="26" customFormat="1" ht="43.5" customHeight="1" x14ac:dyDescent="0.25">
      <c r="A6" s="21">
        <v>1</v>
      </c>
      <c r="B6" s="21">
        <v>6</v>
      </c>
      <c r="C6" s="21">
        <v>5</v>
      </c>
      <c r="D6" s="21">
        <v>4</v>
      </c>
      <c r="E6" s="21" t="s">
        <v>37</v>
      </c>
      <c r="F6" s="22" t="s">
        <v>38</v>
      </c>
      <c r="G6" s="22" t="s">
        <v>39</v>
      </c>
      <c r="H6" s="21" t="s">
        <v>40</v>
      </c>
      <c r="I6" s="23" t="s">
        <v>41</v>
      </c>
      <c r="J6" s="24">
        <v>1</v>
      </c>
      <c r="K6" s="23" t="s">
        <v>42</v>
      </c>
      <c r="L6" s="22" t="s">
        <v>43</v>
      </c>
      <c r="M6" s="21" t="s">
        <v>44</v>
      </c>
      <c r="N6" s="21" t="s">
        <v>45</v>
      </c>
      <c r="O6" s="25">
        <f>Q6+2583.25</f>
        <v>23708.25</v>
      </c>
      <c r="P6" s="21" t="s">
        <v>45</v>
      </c>
      <c r="Q6" s="25">
        <v>21125</v>
      </c>
      <c r="R6" s="21" t="s">
        <v>45</v>
      </c>
      <c r="S6" s="21" t="s">
        <v>46</v>
      </c>
    </row>
    <row r="7" spans="1:19" s="26" customFormat="1" ht="38.25" customHeight="1" x14ac:dyDescent="0.25">
      <c r="A7" s="21"/>
      <c r="B7" s="21"/>
      <c r="C7" s="21"/>
      <c r="D7" s="21"/>
      <c r="E7" s="21"/>
      <c r="F7" s="22"/>
      <c r="G7" s="22"/>
      <c r="H7" s="21"/>
      <c r="I7" s="23" t="s">
        <v>47</v>
      </c>
      <c r="J7" s="24">
        <v>25</v>
      </c>
      <c r="K7" s="23" t="s">
        <v>48</v>
      </c>
      <c r="L7" s="22"/>
      <c r="M7" s="21"/>
      <c r="N7" s="21"/>
      <c r="O7" s="25"/>
      <c r="P7" s="21"/>
      <c r="Q7" s="25"/>
      <c r="R7" s="21"/>
      <c r="S7" s="21"/>
    </row>
    <row r="8" spans="1:19" s="26" customFormat="1" ht="42.75" customHeight="1" x14ac:dyDescent="0.25">
      <c r="A8" s="21"/>
      <c r="B8" s="21"/>
      <c r="C8" s="21"/>
      <c r="D8" s="21"/>
      <c r="E8" s="21"/>
      <c r="F8" s="22"/>
      <c r="G8" s="22"/>
      <c r="H8" s="21"/>
      <c r="I8" s="23" t="s">
        <v>49</v>
      </c>
      <c r="J8" s="24">
        <v>25</v>
      </c>
      <c r="K8" s="23" t="s">
        <v>48</v>
      </c>
      <c r="L8" s="22"/>
      <c r="M8" s="21"/>
      <c r="N8" s="21"/>
      <c r="O8" s="25"/>
      <c r="P8" s="21"/>
      <c r="Q8" s="25"/>
      <c r="R8" s="21"/>
      <c r="S8" s="21"/>
    </row>
    <row r="9" spans="1:19" s="34" customFormat="1" ht="27.75" customHeight="1" x14ac:dyDescent="0.25">
      <c r="A9" s="27">
        <v>2</v>
      </c>
      <c r="B9" s="27">
        <v>6</v>
      </c>
      <c r="C9" s="27">
        <v>1</v>
      </c>
      <c r="D9" s="27">
        <v>6</v>
      </c>
      <c r="E9" s="28" t="s">
        <v>50</v>
      </c>
      <c r="F9" s="29" t="s">
        <v>51</v>
      </c>
      <c r="G9" s="29" t="s">
        <v>52</v>
      </c>
      <c r="H9" s="28" t="s">
        <v>53</v>
      </c>
      <c r="I9" s="30" t="s">
        <v>54</v>
      </c>
      <c r="J9" s="24">
        <v>1</v>
      </c>
      <c r="K9" s="31" t="s">
        <v>42</v>
      </c>
      <c r="L9" s="32" t="s">
        <v>55</v>
      </c>
      <c r="M9" s="27" t="s">
        <v>44</v>
      </c>
      <c r="N9" s="27" t="s">
        <v>45</v>
      </c>
      <c r="O9" s="33">
        <f>Q9+3333.9</f>
        <v>28931.88</v>
      </c>
      <c r="P9" s="27" t="s">
        <v>45</v>
      </c>
      <c r="Q9" s="33">
        <v>25597.98</v>
      </c>
      <c r="R9" s="27" t="s">
        <v>45</v>
      </c>
      <c r="S9" s="27" t="s">
        <v>56</v>
      </c>
    </row>
    <row r="10" spans="1:19" s="34" customFormat="1" ht="33" customHeight="1" x14ac:dyDescent="0.25">
      <c r="A10" s="35"/>
      <c r="B10" s="35"/>
      <c r="C10" s="35"/>
      <c r="D10" s="35"/>
      <c r="E10" s="36"/>
      <c r="F10" s="37"/>
      <c r="G10" s="37"/>
      <c r="H10" s="38"/>
      <c r="I10" s="30" t="s">
        <v>57</v>
      </c>
      <c r="J10" s="24">
        <v>100</v>
      </c>
      <c r="K10" s="31" t="s">
        <v>48</v>
      </c>
      <c r="L10" s="39"/>
      <c r="M10" s="35"/>
      <c r="N10" s="35"/>
      <c r="O10" s="40"/>
      <c r="P10" s="35"/>
      <c r="Q10" s="40"/>
      <c r="R10" s="35"/>
      <c r="S10" s="35"/>
    </row>
    <row r="11" spans="1:19" s="34" customFormat="1" ht="45" x14ac:dyDescent="0.25">
      <c r="A11" s="35"/>
      <c r="B11" s="35"/>
      <c r="C11" s="35"/>
      <c r="D11" s="35"/>
      <c r="E11" s="36"/>
      <c r="F11" s="37"/>
      <c r="G11" s="37"/>
      <c r="H11" s="28" t="s">
        <v>58</v>
      </c>
      <c r="I11" s="30" t="s">
        <v>59</v>
      </c>
      <c r="J11" s="24">
        <v>1</v>
      </c>
      <c r="K11" s="31" t="s">
        <v>42</v>
      </c>
      <c r="L11" s="39"/>
      <c r="M11" s="35"/>
      <c r="N11" s="35"/>
      <c r="O11" s="40"/>
      <c r="P11" s="35"/>
      <c r="Q11" s="40"/>
      <c r="R11" s="35"/>
      <c r="S11" s="35"/>
    </row>
    <row r="12" spans="1:19" s="34" customFormat="1" ht="30" x14ac:dyDescent="0.25">
      <c r="A12" s="35"/>
      <c r="B12" s="35"/>
      <c r="C12" s="35"/>
      <c r="D12" s="35"/>
      <c r="E12" s="36"/>
      <c r="F12" s="37"/>
      <c r="G12" s="37"/>
      <c r="H12" s="38"/>
      <c r="I12" s="30" t="s">
        <v>60</v>
      </c>
      <c r="J12" s="24">
        <v>300</v>
      </c>
      <c r="K12" s="31" t="s">
        <v>42</v>
      </c>
      <c r="L12" s="41"/>
      <c r="M12" s="35"/>
      <c r="N12" s="35"/>
      <c r="O12" s="40"/>
      <c r="P12" s="35"/>
      <c r="Q12" s="40"/>
      <c r="R12" s="35"/>
      <c r="S12" s="35"/>
    </row>
    <row r="13" spans="1:19" s="34" customFormat="1" x14ac:dyDescent="0.25">
      <c r="A13" s="35"/>
      <c r="B13" s="35"/>
      <c r="C13" s="35"/>
      <c r="D13" s="35"/>
      <c r="E13" s="36"/>
      <c r="F13" s="37"/>
      <c r="G13" s="37"/>
      <c r="H13" s="28" t="s">
        <v>61</v>
      </c>
      <c r="I13" s="30" t="s">
        <v>62</v>
      </c>
      <c r="J13" s="24">
        <v>1</v>
      </c>
      <c r="K13" s="31" t="s">
        <v>42</v>
      </c>
      <c r="L13" s="42" t="s">
        <v>63</v>
      </c>
      <c r="M13" s="35"/>
      <c r="N13" s="35"/>
      <c r="O13" s="40"/>
      <c r="P13" s="35"/>
      <c r="Q13" s="40"/>
      <c r="R13" s="35"/>
      <c r="S13" s="35"/>
    </row>
    <row r="14" spans="1:19" s="34" customFormat="1" ht="39.75" customHeight="1" x14ac:dyDescent="0.25">
      <c r="A14" s="43"/>
      <c r="B14" s="43"/>
      <c r="C14" s="43"/>
      <c r="D14" s="43"/>
      <c r="E14" s="38"/>
      <c r="F14" s="44"/>
      <c r="G14" s="44"/>
      <c r="H14" s="38"/>
      <c r="I14" s="30" t="s">
        <v>64</v>
      </c>
      <c r="J14" s="24">
        <v>40</v>
      </c>
      <c r="K14" s="31" t="s">
        <v>48</v>
      </c>
      <c r="L14" s="45"/>
      <c r="M14" s="43"/>
      <c r="N14" s="43"/>
      <c r="O14" s="46"/>
      <c r="P14" s="43"/>
      <c r="Q14" s="46"/>
      <c r="R14" s="43"/>
      <c r="S14" s="43"/>
    </row>
    <row r="15" spans="1:19" s="34" customFormat="1" ht="66.75" customHeight="1" x14ac:dyDescent="0.25">
      <c r="A15" s="47">
        <v>3</v>
      </c>
      <c r="B15" s="47">
        <v>1</v>
      </c>
      <c r="C15" s="47">
        <v>1</v>
      </c>
      <c r="D15" s="47">
        <v>6</v>
      </c>
      <c r="E15" s="21" t="s">
        <v>65</v>
      </c>
      <c r="F15" s="22" t="s">
        <v>66</v>
      </c>
      <c r="G15" s="22" t="s">
        <v>67</v>
      </c>
      <c r="H15" s="21" t="s">
        <v>68</v>
      </c>
      <c r="I15" s="23" t="s">
        <v>69</v>
      </c>
      <c r="J15" s="24">
        <v>1</v>
      </c>
      <c r="K15" s="31" t="s">
        <v>42</v>
      </c>
      <c r="L15" s="22" t="s">
        <v>70</v>
      </c>
      <c r="M15" s="21" t="s">
        <v>44</v>
      </c>
      <c r="N15" s="21" t="s">
        <v>45</v>
      </c>
      <c r="O15" s="25">
        <f>Q15+4140</f>
        <v>45390</v>
      </c>
      <c r="P15" s="21" t="s">
        <v>45</v>
      </c>
      <c r="Q15" s="25">
        <v>41250</v>
      </c>
      <c r="R15" s="21" t="s">
        <v>45</v>
      </c>
      <c r="S15" s="21" t="s">
        <v>71</v>
      </c>
    </row>
    <row r="16" spans="1:19" s="34" customFormat="1" ht="27" customHeight="1" x14ac:dyDescent="0.25">
      <c r="A16" s="47"/>
      <c r="B16" s="47"/>
      <c r="C16" s="47"/>
      <c r="D16" s="47"/>
      <c r="E16" s="21"/>
      <c r="F16" s="22"/>
      <c r="G16" s="22"/>
      <c r="H16" s="21"/>
      <c r="I16" s="23" t="s">
        <v>72</v>
      </c>
      <c r="J16" s="24">
        <v>200</v>
      </c>
      <c r="K16" s="31" t="s">
        <v>42</v>
      </c>
      <c r="L16" s="22"/>
      <c r="M16" s="21"/>
      <c r="N16" s="21"/>
      <c r="O16" s="25"/>
      <c r="P16" s="21"/>
      <c r="Q16" s="25"/>
      <c r="R16" s="21"/>
      <c r="S16" s="21"/>
    </row>
    <row r="17" spans="1:19" s="34" customFormat="1" ht="30.75" customHeight="1" x14ac:dyDescent="0.25">
      <c r="A17" s="47"/>
      <c r="B17" s="47"/>
      <c r="C17" s="47"/>
      <c r="D17" s="47"/>
      <c r="E17" s="21"/>
      <c r="F17" s="22"/>
      <c r="G17" s="22"/>
      <c r="H17" s="21" t="s">
        <v>61</v>
      </c>
      <c r="I17" s="23" t="s">
        <v>62</v>
      </c>
      <c r="J17" s="24">
        <v>1</v>
      </c>
      <c r="K17" s="31" t="s">
        <v>42</v>
      </c>
      <c r="L17" s="22"/>
      <c r="M17" s="21"/>
      <c r="N17" s="21"/>
      <c r="O17" s="25"/>
      <c r="P17" s="21"/>
      <c r="Q17" s="25"/>
      <c r="R17" s="21"/>
      <c r="S17" s="21"/>
    </row>
    <row r="18" spans="1:19" s="34" customFormat="1" ht="30" x14ac:dyDescent="0.25">
      <c r="A18" s="47"/>
      <c r="B18" s="47"/>
      <c r="C18" s="47"/>
      <c r="D18" s="47"/>
      <c r="E18" s="21"/>
      <c r="F18" s="22"/>
      <c r="G18" s="22"/>
      <c r="H18" s="21"/>
      <c r="I18" s="23" t="s">
        <v>64</v>
      </c>
      <c r="J18" s="24">
        <v>60</v>
      </c>
      <c r="K18" s="31" t="s">
        <v>48</v>
      </c>
      <c r="L18" s="22"/>
      <c r="M18" s="21"/>
      <c r="N18" s="21"/>
      <c r="O18" s="25"/>
      <c r="P18" s="21"/>
      <c r="Q18" s="25"/>
      <c r="R18" s="21"/>
      <c r="S18" s="21"/>
    </row>
    <row r="19" spans="1:19" s="34" customFormat="1" ht="41.25" customHeight="1" x14ac:dyDescent="0.25">
      <c r="A19" s="47">
        <v>4</v>
      </c>
      <c r="B19" s="21">
        <v>1</v>
      </c>
      <c r="C19" s="21">
        <v>1</v>
      </c>
      <c r="D19" s="21">
        <v>6</v>
      </c>
      <c r="E19" s="21" t="s">
        <v>73</v>
      </c>
      <c r="F19" s="22" t="s">
        <v>74</v>
      </c>
      <c r="G19" s="22" t="s">
        <v>75</v>
      </c>
      <c r="H19" s="47" t="s">
        <v>76</v>
      </c>
      <c r="I19" s="23" t="s">
        <v>77</v>
      </c>
      <c r="J19" s="24">
        <v>1</v>
      </c>
      <c r="K19" s="31" t="s">
        <v>42</v>
      </c>
      <c r="L19" s="48" t="s">
        <v>78</v>
      </c>
      <c r="M19" s="47" t="s">
        <v>44</v>
      </c>
      <c r="N19" s="47" t="s">
        <v>45</v>
      </c>
      <c r="O19" s="49">
        <f>Q19+3768.25</f>
        <v>45896.83</v>
      </c>
      <c r="P19" s="47" t="s">
        <v>45</v>
      </c>
      <c r="Q19" s="49">
        <v>42128.58</v>
      </c>
      <c r="R19" s="47" t="s">
        <v>45</v>
      </c>
      <c r="S19" s="47" t="s">
        <v>79</v>
      </c>
    </row>
    <row r="20" spans="1:19" s="34" customFormat="1" ht="29.25" customHeight="1" x14ac:dyDescent="0.25">
      <c r="A20" s="47"/>
      <c r="B20" s="21"/>
      <c r="C20" s="21"/>
      <c r="D20" s="21"/>
      <c r="E20" s="21"/>
      <c r="F20" s="22"/>
      <c r="G20" s="22"/>
      <c r="H20" s="47"/>
      <c r="I20" s="23" t="s">
        <v>80</v>
      </c>
      <c r="J20" s="24">
        <v>20</v>
      </c>
      <c r="K20" s="31" t="s">
        <v>48</v>
      </c>
      <c r="L20" s="48"/>
      <c r="M20" s="47"/>
      <c r="N20" s="47"/>
      <c r="O20" s="49"/>
      <c r="P20" s="47"/>
      <c r="Q20" s="49"/>
      <c r="R20" s="47"/>
      <c r="S20" s="47"/>
    </row>
    <row r="21" spans="1:19" s="34" customFormat="1" ht="33.75" customHeight="1" x14ac:dyDescent="0.25">
      <c r="A21" s="47"/>
      <c r="B21" s="21"/>
      <c r="C21" s="21"/>
      <c r="D21" s="21"/>
      <c r="E21" s="21"/>
      <c r="F21" s="22"/>
      <c r="G21" s="22"/>
      <c r="H21" s="47" t="s">
        <v>81</v>
      </c>
      <c r="I21" s="23" t="s">
        <v>82</v>
      </c>
      <c r="J21" s="24">
        <v>1</v>
      </c>
      <c r="K21" s="31" t="s">
        <v>42</v>
      </c>
      <c r="L21" s="48" t="s">
        <v>83</v>
      </c>
      <c r="M21" s="47"/>
      <c r="N21" s="47"/>
      <c r="O21" s="49"/>
      <c r="P21" s="47"/>
      <c r="Q21" s="49"/>
      <c r="R21" s="47"/>
      <c r="S21" s="47"/>
    </row>
    <row r="22" spans="1:19" s="34" customFormat="1" ht="35.25" customHeight="1" x14ac:dyDescent="0.25">
      <c r="A22" s="47"/>
      <c r="B22" s="21"/>
      <c r="C22" s="21"/>
      <c r="D22" s="21"/>
      <c r="E22" s="21"/>
      <c r="F22" s="22"/>
      <c r="G22" s="22"/>
      <c r="H22" s="47"/>
      <c r="I22" s="23" t="s">
        <v>84</v>
      </c>
      <c r="J22" s="24">
        <v>100</v>
      </c>
      <c r="K22" s="31" t="s">
        <v>48</v>
      </c>
      <c r="L22" s="48"/>
      <c r="M22" s="47"/>
      <c r="N22" s="47"/>
      <c r="O22" s="49"/>
      <c r="P22" s="47"/>
      <c r="Q22" s="49"/>
      <c r="R22" s="47"/>
      <c r="S22" s="47"/>
    </row>
    <row r="23" spans="1:19" s="34" customFormat="1" ht="25.5" customHeight="1" x14ac:dyDescent="0.25">
      <c r="A23" s="47"/>
      <c r="B23" s="21"/>
      <c r="C23" s="21"/>
      <c r="D23" s="21"/>
      <c r="E23" s="21"/>
      <c r="F23" s="22"/>
      <c r="G23" s="22"/>
      <c r="H23" s="47" t="s">
        <v>53</v>
      </c>
      <c r="I23" s="23" t="s">
        <v>54</v>
      </c>
      <c r="J23" s="24">
        <v>1</v>
      </c>
      <c r="K23" s="31" t="s">
        <v>42</v>
      </c>
      <c r="L23" s="50" t="s">
        <v>85</v>
      </c>
      <c r="M23" s="47"/>
      <c r="N23" s="47"/>
      <c r="O23" s="49"/>
      <c r="P23" s="47"/>
      <c r="Q23" s="49"/>
      <c r="R23" s="47"/>
      <c r="S23" s="47"/>
    </row>
    <row r="24" spans="1:19" s="34" customFormat="1" ht="34.5" customHeight="1" x14ac:dyDescent="0.25">
      <c r="A24" s="47"/>
      <c r="B24" s="21"/>
      <c r="C24" s="21"/>
      <c r="D24" s="21"/>
      <c r="E24" s="21"/>
      <c r="F24" s="22"/>
      <c r="G24" s="22"/>
      <c r="H24" s="47"/>
      <c r="I24" s="23" t="s">
        <v>57</v>
      </c>
      <c r="J24" s="24">
        <v>10</v>
      </c>
      <c r="K24" s="31" t="s">
        <v>48</v>
      </c>
      <c r="L24" s="50"/>
      <c r="M24" s="47"/>
      <c r="N24" s="47"/>
      <c r="O24" s="49"/>
      <c r="P24" s="47"/>
      <c r="Q24" s="49"/>
      <c r="R24" s="47"/>
      <c r="S24" s="47"/>
    </row>
    <row r="25" spans="1:19" s="34" customFormat="1" ht="15" customHeight="1" x14ac:dyDescent="0.25">
      <c r="A25" s="47">
        <v>5</v>
      </c>
      <c r="B25" s="47">
        <v>4</v>
      </c>
      <c r="C25" s="47">
        <v>1</v>
      </c>
      <c r="D25" s="47">
        <v>6</v>
      </c>
      <c r="E25" s="21" t="s">
        <v>86</v>
      </c>
      <c r="F25" s="22" t="s">
        <v>87</v>
      </c>
      <c r="G25" s="22" t="s">
        <v>88</v>
      </c>
      <c r="H25" s="28" t="s">
        <v>76</v>
      </c>
      <c r="I25" s="51" t="s">
        <v>89</v>
      </c>
      <c r="J25" s="51">
        <v>1</v>
      </c>
      <c r="K25" s="51" t="s">
        <v>42</v>
      </c>
      <c r="L25" s="22" t="s">
        <v>90</v>
      </c>
      <c r="M25" s="47" t="s">
        <v>44</v>
      </c>
      <c r="N25" s="47" t="s">
        <v>45</v>
      </c>
      <c r="O25" s="49">
        <v>33561</v>
      </c>
      <c r="P25" s="47" t="s">
        <v>45</v>
      </c>
      <c r="Q25" s="49">
        <v>31545</v>
      </c>
      <c r="R25" s="47" t="s">
        <v>45</v>
      </c>
      <c r="S25" s="21" t="s">
        <v>71</v>
      </c>
    </row>
    <row r="26" spans="1:19" s="34" customFormat="1" ht="30" x14ac:dyDescent="0.25">
      <c r="A26" s="47"/>
      <c r="B26" s="47"/>
      <c r="C26" s="47"/>
      <c r="D26" s="47"/>
      <c r="E26" s="21"/>
      <c r="F26" s="22"/>
      <c r="G26" s="22"/>
      <c r="H26" s="38"/>
      <c r="I26" s="30" t="s">
        <v>91</v>
      </c>
      <c r="J26" s="51">
        <v>15</v>
      </c>
      <c r="K26" s="51" t="s">
        <v>48</v>
      </c>
      <c r="L26" s="22"/>
      <c r="M26" s="47"/>
      <c r="N26" s="47"/>
      <c r="O26" s="49"/>
      <c r="P26" s="47"/>
      <c r="Q26" s="49"/>
      <c r="R26" s="47"/>
      <c r="S26" s="21"/>
    </row>
    <row r="27" spans="1:19" s="34" customFormat="1" ht="30" customHeight="1" x14ac:dyDescent="0.25">
      <c r="A27" s="47"/>
      <c r="B27" s="47"/>
      <c r="C27" s="47"/>
      <c r="D27" s="47"/>
      <c r="E27" s="21"/>
      <c r="F27" s="22"/>
      <c r="G27" s="22"/>
      <c r="H27" s="28" t="s">
        <v>40</v>
      </c>
      <c r="I27" s="30" t="s">
        <v>92</v>
      </c>
      <c r="J27" s="51">
        <v>1</v>
      </c>
      <c r="K27" s="51" t="s">
        <v>42</v>
      </c>
      <c r="L27" s="22"/>
      <c r="M27" s="47"/>
      <c r="N27" s="47"/>
      <c r="O27" s="49"/>
      <c r="P27" s="47"/>
      <c r="Q27" s="49"/>
      <c r="R27" s="47"/>
      <c r="S27" s="21"/>
    </row>
    <row r="28" spans="1:19" s="34" customFormat="1" ht="30" x14ac:dyDescent="0.25">
      <c r="A28" s="47"/>
      <c r="B28" s="47"/>
      <c r="C28" s="47"/>
      <c r="D28" s="47"/>
      <c r="E28" s="21"/>
      <c r="F28" s="22"/>
      <c r="G28" s="22"/>
      <c r="H28" s="36"/>
      <c r="I28" s="30" t="s">
        <v>93</v>
      </c>
      <c r="J28" s="51">
        <v>20</v>
      </c>
      <c r="K28" s="51" t="s">
        <v>48</v>
      </c>
      <c r="L28" s="22"/>
      <c r="M28" s="47"/>
      <c r="N28" s="47"/>
      <c r="O28" s="49"/>
      <c r="P28" s="47"/>
      <c r="Q28" s="49"/>
      <c r="R28" s="47"/>
      <c r="S28" s="21"/>
    </row>
    <row r="29" spans="1:19" s="34" customFormat="1" ht="30" x14ac:dyDescent="0.25">
      <c r="A29" s="47"/>
      <c r="B29" s="47"/>
      <c r="C29" s="47"/>
      <c r="D29" s="47"/>
      <c r="E29" s="21"/>
      <c r="F29" s="22"/>
      <c r="G29" s="22"/>
      <c r="H29" s="38"/>
      <c r="I29" s="52" t="s">
        <v>94</v>
      </c>
      <c r="J29" s="51">
        <v>1</v>
      </c>
      <c r="K29" s="51" t="s">
        <v>48</v>
      </c>
      <c r="L29" s="22"/>
      <c r="M29" s="47"/>
      <c r="N29" s="47"/>
      <c r="O29" s="49"/>
      <c r="P29" s="47"/>
      <c r="Q29" s="49"/>
      <c r="R29" s="47"/>
      <c r="S29" s="21"/>
    </row>
    <row r="30" spans="1:19" s="34" customFormat="1" ht="45" x14ac:dyDescent="0.25">
      <c r="A30" s="47"/>
      <c r="B30" s="47"/>
      <c r="C30" s="47"/>
      <c r="D30" s="47"/>
      <c r="E30" s="21"/>
      <c r="F30" s="22"/>
      <c r="G30" s="22"/>
      <c r="H30" s="28" t="s">
        <v>58</v>
      </c>
      <c r="I30" s="30" t="s">
        <v>95</v>
      </c>
      <c r="J30" s="51">
        <v>1</v>
      </c>
      <c r="K30" s="51" t="s">
        <v>42</v>
      </c>
      <c r="L30" s="22"/>
      <c r="M30" s="47"/>
      <c r="N30" s="47"/>
      <c r="O30" s="49"/>
      <c r="P30" s="47"/>
      <c r="Q30" s="49"/>
      <c r="R30" s="47"/>
      <c r="S30" s="21"/>
    </row>
    <row r="31" spans="1:19" s="34" customFormat="1" ht="30" x14ac:dyDescent="0.25">
      <c r="A31" s="47"/>
      <c r="B31" s="47"/>
      <c r="C31" s="47"/>
      <c r="D31" s="47"/>
      <c r="E31" s="21"/>
      <c r="F31" s="22"/>
      <c r="G31" s="22"/>
      <c r="H31" s="38"/>
      <c r="I31" s="30" t="s">
        <v>60</v>
      </c>
      <c r="J31" s="51">
        <v>15</v>
      </c>
      <c r="K31" s="51" t="s">
        <v>42</v>
      </c>
      <c r="L31" s="22"/>
      <c r="M31" s="47"/>
      <c r="N31" s="47"/>
      <c r="O31" s="49"/>
      <c r="P31" s="47"/>
      <c r="Q31" s="49"/>
      <c r="R31" s="47"/>
      <c r="S31" s="21"/>
    </row>
    <row r="32" spans="1:19" s="34" customFormat="1" ht="48" customHeight="1" x14ac:dyDescent="0.25">
      <c r="A32" s="47"/>
      <c r="B32" s="47"/>
      <c r="C32" s="47"/>
      <c r="D32" s="47"/>
      <c r="E32" s="21"/>
      <c r="F32" s="22"/>
      <c r="G32" s="22"/>
      <c r="H32" s="28" t="s">
        <v>96</v>
      </c>
      <c r="I32" s="30" t="s">
        <v>97</v>
      </c>
      <c r="J32" s="51">
        <v>1</v>
      </c>
      <c r="K32" s="51" t="s">
        <v>42</v>
      </c>
      <c r="L32" s="22"/>
      <c r="M32" s="47"/>
      <c r="N32" s="47"/>
      <c r="O32" s="49"/>
      <c r="P32" s="47"/>
      <c r="Q32" s="49"/>
      <c r="R32" s="47"/>
      <c r="S32" s="21"/>
    </row>
    <row r="33" spans="1:19" s="34" customFormat="1" ht="34.5" customHeight="1" x14ac:dyDescent="0.25">
      <c r="A33" s="47"/>
      <c r="B33" s="47"/>
      <c r="C33" s="47"/>
      <c r="D33" s="47"/>
      <c r="E33" s="21"/>
      <c r="F33" s="22"/>
      <c r="G33" s="22"/>
      <c r="H33" s="38"/>
      <c r="I33" s="23" t="s">
        <v>98</v>
      </c>
      <c r="J33" s="53">
        <v>3377</v>
      </c>
      <c r="K33" s="23" t="s">
        <v>99</v>
      </c>
      <c r="L33" s="22"/>
      <c r="M33" s="47"/>
      <c r="N33" s="47"/>
      <c r="O33" s="49"/>
      <c r="P33" s="47"/>
      <c r="Q33" s="49"/>
      <c r="R33" s="47"/>
      <c r="S33" s="21"/>
    </row>
    <row r="34" spans="1:19" s="34" customFormat="1" x14ac:dyDescent="0.25">
      <c r="A34" s="47">
        <v>6</v>
      </c>
      <c r="B34" s="47">
        <v>3</v>
      </c>
      <c r="C34" s="47">
        <v>1</v>
      </c>
      <c r="D34" s="47">
        <v>6</v>
      </c>
      <c r="E34" s="21" t="s">
        <v>100</v>
      </c>
      <c r="F34" s="22" t="s">
        <v>101</v>
      </c>
      <c r="G34" s="54" t="s">
        <v>102</v>
      </c>
      <c r="H34" s="27" t="s">
        <v>53</v>
      </c>
      <c r="I34" s="31" t="s">
        <v>103</v>
      </c>
      <c r="J34" s="55">
        <v>1</v>
      </c>
      <c r="K34" s="31" t="s">
        <v>42</v>
      </c>
      <c r="L34" s="22" t="s">
        <v>104</v>
      </c>
      <c r="M34" s="47" t="s">
        <v>44</v>
      </c>
      <c r="N34" s="47" t="s">
        <v>45</v>
      </c>
      <c r="O34" s="49">
        <v>7367</v>
      </c>
      <c r="P34" s="47" t="s">
        <v>45</v>
      </c>
      <c r="Q34" s="49">
        <v>7250</v>
      </c>
      <c r="R34" s="47"/>
      <c r="S34" s="47" t="s">
        <v>105</v>
      </c>
    </row>
    <row r="35" spans="1:19" s="34" customFormat="1" ht="30" x14ac:dyDescent="0.25">
      <c r="A35" s="47"/>
      <c r="B35" s="47"/>
      <c r="C35" s="47"/>
      <c r="D35" s="47"/>
      <c r="E35" s="21"/>
      <c r="F35" s="22"/>
      <c r="G35" s="54"/>
      <c r="H35" s="43"/>
      <c r="I35" s="23" t="s">
        <v>106</v>
      </c>
      <c r="J35" s="55">
        <v>30</v>
      </c>
      <c r="K35" s="31" t="s">
        <v>48</v>
      </c>
      <c r="L35" s="22"/>
      <c r="M35" s="47"/>
      <c r="N35" s="47"/>
      <c r="O35" s="49"/>
      <c r="P35" s="47"/>
      <c r="Q35" s="49"/>
      <c r="R35" s="47"/>
      <c r="S35" s="47"/>
    </row>
    <row r="36" spans="1:19" s="34" customFormat="1" ht="24.75" customHeight="1" x14ac:dyDescent="0.25">
      <c r="A36" s="47"/>
      <c r="B36" s="47"/>
      <c r="C36" s="47"/>
      <c r="D36" s="47"/>
      <c r="E36" s="21"/>
      <c r="F36" s="22"/>
      <c r="G36" s="54"/>
      <c r="H36" s="27" t="s">
        <v>107</v>
      </c>
      <c r="I36" s="31" t="s">
        <v>108</v>
      </c>
      <c r="J36" s="55">
        <v>1</v>
      </c>
      <c r="K36" s="31" t="s">
        <v>42</v>
      </c>
      <c r="L36" s="22"/>
      <c r="M36" s="47"/>
      <c r="N36" s="47"/>
      <c r="O36" s="49"/>
      <c r="P36" s="47"/>
      <c r="Q36" s="49"/>
      <c r="R36" s="47"/>
      <c r="S36" s="47"/>
    </row>
    <row r="37" spans="1:19" s="34" customFormat="1" ht="39.75" customHeight="1" x14ac:dyDescent="0.25">
      <c r="A37" s="47"/>
      <c r="B37" s="47"/>
      <c r="C37" s="47"/>
      <c r="D37" s="47"/>
      <c r="E37" s="21"/>
      <c r="F37" s="22"/>
      <c r="G37" s="54"/>
      <c r="H37" s="43"/>
      <c r="I37" s="30" t="s">
        <v>109</v>
      </c>
      <c r="J37" s="55">
        <v>50</v>
      </c>
      <c r="K37" s="31" t="s">
        <v>48</v>
      </c>
      <c r="L37" s="22"/>
      <c r="M37" s="47"/>
      <c r="N37" s="47"/>
      <c r="O37" s="49"/>
      <c r="P37" s="47"/>
      <c r="Q37" s="49"/>
      <c r="R37" s="47"/>
      <c r="S37" s="47"/>
    </row>
    <row r="38" spans="1:19" s="34" customFormat="1" ht="38.25" customHeight="1" x14ac:dyDescent="0.25">
      <c r="A38" s="47">
        <v>7</v>
      </c>
      <c r="B38" s="47">
        <v>3</v>
      </c>
      <c r="C38" s="47">
        <v>1</v>
      </c>
      <c r="D38" s="47">
        <v>6</v>
      </c>
      <c r="E38" s="21" t="s">
        <v>110</v>
      </c>
      <c r="F38" s="22" t="s">
        <v>111</v>
      </c>
      <c r="G38" s="22" t="s">
        <v>112</v>
      </c>
      <c r="H38" s="21" t="s">
        <v>40</v>
      </c>
      <c r="I38" s="23" t="s">
        <v>41</v>
      </c>
      <c r="J38" s="24">
        <v>1</v>
      </c>
      <c r="K38" s="31" t="s">
        <v>42</v>
      </c>
      <c r="L38" s="22" t="s">
        <v>113</v>
      </c>
      <c r="M38" s="47" t="s">
        <v>114</v>
      </c>
      <c r="N38" s="47" t="s">
        <v>45</v>
      </c>
      <c r="O38" s="49">
        <f>Q38+1000</f>
        <v>79960.600000000006</v>
      </c>
      <c r="P38" s="47" t="s">
        <v>45</v>
      </c>
      <c r="Q38" s="49">
        <v>78960.600000000006</v>
      </c>
      <c r="R38" s="47" t="s">
        <v>45</v>
      </c>
      <c r="S38" s="21" t="s">
        <v>115</v>
      </c>
    </row>
    <row r="39" spans="1:19" s="34" customFormat="1" ht="46.5" customHeight="1" x14ac:dyDescent="0.25">
      <c r="A39" s="47"/>
      <c r="B39" s="47"/>
      <c r="C39" s="47"/>
      <c r="D39" s="47"/>
      <c r="E39" s="21"/>
      <c r="F39" s="22"/>
      <c r="G39" s="22"/>
      <c r="H39" s="21"/>
      <c r="I39" s="23" t="s">
        <v>116</v>
      </c>
      <c r="J39" s="24">
        <v>30</v>
      </c>
      <c r="K39" s="31" t="s">
        <v>48</v>
      </c>
      <c r="L39" s="22"/>
      <c r="M39" s="47"/>
      <c r="N39" s="47"/>
      <c r="O39" s="49"/>
      <c r="P39" s="47"/>
      <c r="Q39" s="49"/>
      <c r="R39" s="47"/>
      <c r="S39" s="21"/>
    </row>
    <row r="40" spans="1:19" s="34" customFormat="1" ht="30" customHeight="1" x14ac:dyDescent="0.25">
      <c r="A40" s="47"/>
      <c r="B40" s="47"/>
      <c r="C40" s="47"/>
      <c r="D40" s="47"/>
      <c r="E40" s="21"/>
      <c r="F40" s="22"/>
      <c r="G40" s="22"/>
      <c r="H40" s="47" t="s">
        <v>81</v>
      </c>
      <c r="I40" s="23" t="s">
        <v>82</v>
      </c>
      <c r="J40" s="24">
        <v>2</v>
      </c>
      <c r="K40" s="31" t="s">
        <v>42</v>
      </c>
      <c r="L40" s="22"/>
      <c r="M40" s="47"/>
      <c r="N40" s="47"/>
      <c r="O40" s="49"/>
      <c r="P40" s="47"/>
      <c r="Q40" s="49"/>
      <c r="R40" s="47"/>
      <c r="S40" s="21"/>
    </row>
    <row r="41" spans="1:19" s="34" customFormat="1" ht="38.25" customHeight="1" x14ac:dyDescent="0.25">
      <c r="A41" s="47"/>
      <c r="B41" s="47"/>
      <c r="C41" s="47"/>
      <c r="D41" s="47"/>
      <c r="E41" s="21"/>
      <c r="F41" s="22"/>
      <c r="G41" s="22"/>
      <c r="H41" s="47"/>
      <c r="I41" s="23" t="s">
        <v>84</v>
      </c>
      <c r="J41" s="24">
        <v>30</v>
      </c>
      <c r="K41" s="31" t="s">
        <v>48</v>
      </c>
      <c r="L41" s="22"/>
      <c r="M41" s="47"/>
      <c r="N41" s="47"/>
      <c r="O41" s="49"/>
      <c r="P41" s="47"/>
      <c r="Q41" s="49"/>
      <c r="R41" s="47"/>
      <c r="S41" s="21"/>
    </row>
    <row r="42" spans="1:19" s="34" customFormat="1" ht="44.25" customHeight="1" x14ac:dyDescent="0.25">
      <c r="A42" s="47">
        <v>8</v>
      </c>
      <c r="B42" s="47">
        <v>1</v>
      </c>
      <c r="C42" s="47">
        <v>1</v>
      </c>
      <c r="D42" s="47">
        <v>6</v>
      </c>
      <c r="E42" s="21" t="s">
        <v>117</v>
      </c>
      <c r="F42" s="22" t="s">
        <v>118</v>
      </c>
      <c r="G42" s="22" t="s">
        <v>119</v>
      </c>
      <c r="H42" s="21" t="s">
        <v>40</v>
      </c>
      <c r="I42" s="23" t="s">
        <v>41</v>
      </c>
      <c r="J42" s="24">
        <v>1</v>
      </c>
      <c r="K42" s="31" t="s">
        <v>42</v>
      </c>
      <c r="L42" s="22" t="s">
        <v>120</v>
      </c>
      <c r="M42" s="47" t="s">
        <v>114</v>
      </c>
      <c r="N42" s="47" t="s">
        <v>45</v>
      </c>
      <c r="O42" s="49">
        <f>Q42+788</f>
        <v>39813</v>
      </c>
      <c r="P42" s="47" t="s">
        <v>45</v>
      </c>
      <c r="Q42" s="49">
        <v>39025</v>
      </c>
      <c r="R42" s="47" t="s">
        <v>45</v>
      </c>
      <c r="S42" s="47" t="s">
        <v>105</v>
      </c>
    </row>
    <row r="43" spans="1:19" s="34" customFormat="1" ht="47.25" customHeight="1" x14ac:dyDescent="0.25">
      <c r="A43" s="47"/>
      <c r="B43" s="47"/>
      <c r="C43" s="47"/>
      <c r="D43" s="47"/>
      <c r="E43" s="21"/>
      <c r="F43" s="22"/>
      <c r="G43" s="22"/>
      <c r="H43" s="21"/>
      <c r="I43" s="23" t="s">
        <v>116</v>
      </c>
      <c r="J43" s="24">
        <v>26</v>
      </c>
      <c r="K43" s="31" t="s">
        <v>48</v>
      </c>
      <c r="L43" s="22"/>
      <c r="M43" s="47"/>
      <c r="N43" s="47"/>
      <c r="O43" s="49"/>
      <c r="P43" s="47"/>
      <c r="Q43" s="49"/>
      <c r="R43" s="47"/>
      <c r="S43" s="47"/>
    </row>
    <row r="44" spans="1:19" s="34" customFormat="1" ht="30.75" customHeight="1" x14ac:dyDescent="0.25">
      <c r="A44" s="47"/>
      <c r="B44" s="47"/>
      <c r="C44" s="47"/>
      <c r="D44" s="47"/>
      <c r="E44" s="21"/>
      <c r="F44" s="22"/>
      <c r="G44" s="22"/>
      <c r="H44" s="47" t="s">
        <v>81</v>
      </c>
      <c r="I44" s="23" t="s">
        <v>82</v>
      </c>
      <c r="J44" s="24">
        <v>1</v>
      </c>
      <c r="K44" s="31" t="s">
        <v>42</v>
      </c>
      <c r="L44" s="22"/>
      <c r="M44" s="47"/>
      <c r="N44" s="47"/>
      <c r="O44" s="49"/>
      <c r="P44" s="47"/>
      <c r="Q44" s="49"/>
      <c r="R44" s="47"/>
      <c r="S44" s="47"/>
    </row>
    <row r="45" spans="1:19" s="34" customFormat="1" ht="30" x14ac:dyDescent="0.25">
      <c r="A45" s="47"/>
      <c r="B45" s="47"/>
      <c r="C45" s="47"/>
      <c r="D45" s="47"/>
      <c r="E45" s="21"/>
      <c r="F45" s="22"/>
      <c r="G45" s="22"/>
      <c r="H45" s="47"/>
      <c r="I45" s="23" t="s">
        <v>84</v>
      </c>
      <c r="J45" s="24">
        <v>50</v>
      </c>
      <c r="K45" s="31" t="s">
        <v>48</v>
      </c>
      <c r="L45" s="22"/>
      <c r="M45" s="47"/>
      <c r="N45" s="47"/>
      <c r="O45" s="49"/>
      <c r="P45" s="47"/>
      <c r="Q45" s="49"/>
      <c r="R45" s="47"/>
      <c r="S45" s="47"/>
    </row>
    <row r="46" spans="1:19" ht="102.75" customHeight="1" x14ac:dyDescent="0.25">
      <c r="A46" s="27">
        <v>9</v>
      </c>
      <c r="B46" s="27">
        <v>3</v>
      </c>
      <c r="C46" s="27">
        <v>1</v>
      </c>
      <c r="D46" s="27">
        <v>9</v>
      </c>
      <c r="E46" s="28" t="s">
        <v>121</v>
      </c>
      <c r="F46" s="29" t="s">
        <v>122</v>
      </c>
      <c r="G46" s="29" t="s">
        <v>123</v>
      </c>
      <c r="H46" s="28" t="s">
        <v>124</v>
      </c>
      <c r="I46" s="30" t="s">
        <v>125</v>
      </c>
      <c r="J46" s="55">
        <v>12</v>
      </c>
      <c r="K46" s="51" t="s">
        <v>42</v>
      </c>
      <c r="L46" s="29" t="s">
        <v>126</v>
      </c>
      <c r="M46" s="27" t="s">
        <v>114</v>
      </c>
      <c r="N46" s="27" t="s">
        <v>45</v>
      </c>
      <c r="O46" s="33">
        <v>25880</v>
      </c>
      <c r="P46" s="27" t="s">
        <v>45</v>
      </c>
      <c r="Q46" s="33">
        <v>22480</v>
      </c>
      <c r="R46" s="27" t="s">
        <v>45</v>
      </c>
      <c r="S46" s="28" t="s">
        <v>127</v>
      </c>
    </row>
    <row r="47" spans="1:19" s="34" customFormat="1" ht="93.75" customHeight="1" x14ac:dyDescent="0.25">
      <c r="A47" s="43"/>
      <c r="B47" s="43"/>
      <c r="C47" s="43"/>
      <c r="D47" s="43"/>
      <c r="E47" s="38"/>
      <c r="F47" s="44"/>
      <c r="G47" s="44"/>
      <c r="H47" s="38"/>
      <c r="I47" s="23" t="s">
        <v>128</v>
      </c>
      <c r="J47" s="56">
        <v>1500</v>
      </c>
      <c r="K47" s="31" t="s">
        <v>48</v>
      </c>
      <c r="L47" s="44"/>
      <c r="M47" s="43"/>
      <c r="N47" s="43"/>
      <c r="O47" s="46"/>
      <c r="P47" s="43"/>
      <c r="Q47" s="46"/>
      <c r="R47" s="43"/>
      <c r="S47" s="38"/>
    </row>
    <row r="48" spans="1:19" s="34" customFormat="1" ht="42" customHeight="1" x14ac:dyDescent="0.25">
      <c r="A48" s="47">
        <v>10</v>
      </c>
      <c r="B48" s="47">
        <v>1</v>
      </c>
      <c r="C48" s="47">
        <v>1</v>
      </c>
      <c r="D48" s="47">
        <v>9</v>
      </c>
      <c r="E48" s="21" t="s">
        <v>129</v>
      </c>
      <c r="F48" s="22" t="s">
        <v>130</v>
      </c>
      <c r="G48" s="22" t="s">
        <v>131</v>
      </c>
      <c r="H48" s="27" t="s">
        <v>107</v>
      </c>
      <c r="I48" s="51" t="s">
        <v>108</v>
      </c>
      <c r="J48" s="55">
        <v>1</v>
      </c>
      <c r="K48" s="51" t="s">
        <v>42</v>
      </c>
      <c r="L48" s="22" t="s">
        <v>132</v>
      </c>
      <c r="M48" s="47" t="s">
        <v>133</v>
      </c>
      <c r="N48" s="47" t="s">
        <v>45</v>
      </c>
      <c r="O48" s="49">
        <f>Q48+3109.8</f>
        <v>28990.5</v>
      </c>
      <c r="P48" s="47" t="s">
        <v>45</v>
      </c>
      <c r="Q48" s="49">
        <v>25880.7</v>
      </c>
      <c r="R48" s="47" t="s">
        <v>45</v>
      </c>
      <c r="S48" s="21" t="s">
        <v>134</v>
      </c>
    </row>
    <row r="49" spans="1:19" s="34" customFormat="1" ht="42" customHeight="1" x14ac:dyDescent="0.25">
      <c r="A49" s="47"/>
      <c r="B49" s="47"/>
      <c r="C49" s="47"/>
      <c r="D49" s="47"/>
      <c r="E49" s="21"/>
      <c r="F49" s="22"/>
      <c r="G49" s="22"/>
      <c r="H49" s="35"/>
      <c r="I49" s="30" t="s">
        <v>109</v>
      </c>
      <c r="J49" s="55">
        <v>160</v>
      </c>
      <c r="K49" s="51" t="s">
        <v>48</v>
      </c>
      <c r="L49" s="22"/>
      <c r="M49" s="47"/>
      <c r="N49" s="47"/>
      <c r="O49" s="47"/>
      <c r="P49" s="47"/>
      <c r="Q49" s="47"/>
      <c r="R49" s="47"/>
      <c r="S49" s="21"/>
    </row>
    <row r="50" spans="1:19" s="34" customFormat="1" ht="36.75" customHeight="1" x14ac:dyDescent="0.25">
      <c r="A50" s="47"/>
      <c r="B50" s="47"/>
      <c r="C50" s="47"/>
      <c r="D50" s="47"/>
      <c r="E50" s="21"/>
      <c r="F50" s="22"/>
      <c r="G50" s="22"/>
      <c r="H50" s="43"/>
      <c r="I50" s="23" t="s">
        <v>135</v>
      </c>
      <c r="J50" s="24">
        <v>100</v>
      </c>
      <c r="K50" s="31" t="s">
        <v>48</v>
      </c>
      <c r="L50" s="22"/>
      <c r="M50" s="47"/>
      <c r="N50" s="47"/>
      <c r="O50" s="47"/>
      <c r="P50" s="47"/>
      <c r="Q50" s="47"/>
      <c r="R50" s="47"/>
      <c r="S50" s="21"/>
    </row>
    <row r="51" spans="1:19" s="34" customFormat="1" x14ac:dyDescent="0.25">
      <c r="A51" s="27">
        <v>11</v>
      </c>
      <c r="B51" s="27">
        <v>3</v>
      </c>
      <c r="C51" s="27">
        <v>1</v>
      </c>
      <c r="D51" s="27">
        <v>9</v>
      </c>
      <c r="E51" s="28" t="s">
        <v>136</v>
      </c>
      <c r="F51" s="29" t="s">
        <v>137</v>
      </c>
      <c r="G51" s="29" t="s">
        <v>138</v>
      </c>
      <c r="H51" s="28" t="s">
        <v>139</v>
      </c>
      <c r="I51" s="51" t="s">
        <v>140</v>
      </c>
      <c r="J51" s="55">
        <v>3</v>
      </c>
      <c r="K51" s="51" t="s">
        <v>42</v>
      </c>
      <c r="L51" s="29" t="s">
        <v>141</v>
      </c>
      <c r="M51" s="27" t="s">
        <v>142</v>
      </c>
      <c r="N51" s="27"/>
      <c r="O51" s="33">
        <v>51164.83</v>
      </c>
      <c r="P51" s="27"/>
      <c r="Q51" s="33">
        <v>44524.83</v>
      </c>
      <c r="R51" s="27"/>
      <c r="S51" s="28" t="s">
        <v>143</v>
      </c>
    </row>
    <row r="52" spans="1:19" s="34" customFormat="1" ht="30" x14ac:dyDescent="0.25">
      <c r="A52" s="35"/>
      <c r="B52" s="35"/>
      <c r="C52" s="35"/>
      <c r="D52" s="35"/>
      <c r="E52" s="36"/>
      <c r="F52" s="37"/>
      <c r="G52" s="37"/>
      <c r="H52" s="36"/>
      <c r="I52" s="30" t="s">
        <v>144</v>
      </c>
      <c r="J52" s="55">
        <v>66</v>
      </c>
      <c r="K52" s="51" t="s">
        <v>48</v>
      </c>
      <c r="L52" s="37"/>
      <c r="M52" s="35"/>
      <c r="N52" s="35"/>
      <c r="O52" s="40"/>
      <c r="P52" s="35"/>
      <c r="Q52" s="40"/>
      <c r="R52" s="35"/>
      <c r="S52" s="36"/>
    </row>
    <row r="53" spans="1:19" s="34" customFormat="1" ht="30" x14ac:dyDescent="0.25">
      <c r="A53" s="35"/>
      <c r="B53" s="35"/>
      <c r="C53" s="35"/>
      <c r="D53" s="35"/>
      <c r="E53" s="36"/>
      <c r="F53" s="37"/>
      <c r="G53" s="37"/>
      <c r="H53" s="36"/>
      <c r="I53" s="30" t="s">
        <v>94</v>
      </c>
      <c r="J53" s="55">
        <v>6</v>
      </c>
      <c r="K53" s="51" t="s">
        <v>48</v>
      </c>
      <c r="L53" s="37"/>
      <c r="M53" s="35"/>
      <c r="N53" s="35"/>
      <c r="O53" s="40"/>
      <c r="P53" s="35"/>
      <c r="Q53" s="40"/>
      <c r="R53" s="35"/>
      <c r="S53" s="36"/>
    </row>
    <row r="54" spans="1:19" s="34" customFormat="1" ht="30" x14ac:dyDescent="0.25">
      <c r="A54" s="35"/>
      <c r="B54" s="35"/>
      <c r="C54" s="35"/>
      <c r="D54" s="35"/>
      <c r="E54" s="36"/>
      <c r="F54" s="37"/>
      <c r="G54" s="37"/>
      <c r="H54" s="36"/>
      <c r="I54" s="30" t="s">
        <v>92</v>
      </c>
      <c r="J54" s="55">
        <v>1</v>
      </c>
      <c r="K54" s="51" t="s">
        <v>42</v>
      </c>
      <c r="L54" s="37"/>
      <c r="M54" s="35"/>
      <c r="N54" s="35"/>
      <c r="O54" s="40"/>
      <c r="P54" s="35"/>
      <c r="Q54" s="40"/>
      <c r="R54" s="35"/>
      <c r="S54" s="36"/>
    </row>
    <row r="55" spans="1:19" s="34" customFormat="1" ht="30" x14ac:dyDescent="0.25">
      <c r="A55" s="35"/>
      <c r="B55" s="35"/>
      <c r="C55" s="35"/>
      <c r="D55" s="35"/>
      <c r="E55" s="36"/>
      <c r="F55" s="37"/>
      <c r="G55" s="37"/>
      <c r="H55" s="36"/>
      <c r="I55" s="30" t="s">
        <v>93</v>
      </c>
      <c r="J55" s="55">
        <v>22</v>
      </c>
      <c r="K55" s="51" t="s">
        <v>48</v>
      </c>
      <c r="L55" s="37"/>
      <c r="M55" s="35"/>
      <c r="N55" s="35"/>
      <c r="O55" s="40"/>
      <c r="P55" s="35"/>
      <c r="Q55" s="40"/>
      <c r="R55" s="35"/>
      <c r="S55" s="36"/>
    </row>
    <row r="56" spans="1:19" s="34" customFormat="1" ht="52.5" customHeight="1" x14ac:dyDescent="0.25">
      <c r="A56" s="43"/>
      <c r="B56" s="43"/>
      <c r="C56" s="43"/>
      <c r="D56" s="43"/>
      <c r="E56" s="38"/>
      <c r="F56" s="44"/>
      <c r="G56" s="44"/>
      <c r="H56" s="38"/>
      <c r="I56" s="57" t="s">
        <v>94</v>
      </c>
      <c r="J56" s="24">
        <v>2</v>
      </c>
      <c r="K56" s="58" t="s">
        <v>48</v>
      </c>
      <c r="L56" s="44"/>
      <c r="M56" s="43"/>
      <c r="N56" s="43"/>
      <c r="O56" s="46"/>
      <c r="P56" s="43"/>
      <c r="Q56" s="46"/>
      <c r="R56" s="43"/>
      <c r="S56" s="38"/>
    </row>
    <row r="57" spans="1:19" s="34" customFormat="1" ht="45.75" customHeight="1" x14ac:dyDescent="0.25">
      <c r="A57" s="27">
        <v>12</v>
      </c>
      <c r="B57" s="27">
        <v>6</v>
      </c>
      <c r="C57" s="27">
        <v>1</v>
      </c>
      <c r="D57" s="27">
        <v>9</v>
      </c>
      <c r="E57" s="28" t="s">
        <v>145</v>
      </c>
      <c r="F57" s="29" t="s">
        <v>146</v>
      </c>
      <c r="G57" s="29" t="s">
        <v>147</v>
      </c>
      <c r="H57" s="55" t="s">
        <v>148</v>
      </c>
      <c r="I57" s="30" t="s">
        <v>149</v>
      </c>
      <c r="J57" s="55">
        <v>1</v>
      </c>
      <c r="K57" s="51" t="s">
        <v>42</v>
      </c>
      <c r="L57" s="29" t="s">
        <v>150</v>
      </c>
      <c r="M57" s="27" t="s">
        <v>44</v>
      </c>
      <c r="N57" s="27" t="s">
        <v>45</v>
      </c>
      <c r="O57" s="33">
        <f>Q57+3160</f>
        <v>42910</v>
      </c>
      <c r="P57" s="27" t="s">
        <v>45</v>
      </c>
      <c r="Q57" s="33">
        <v>39750</v>
      </c>
      <c r="R57" s="27" t="s">
        <v>45</v>
      </c>
      <c r="S57" s="28" t="s">
        <v>71</v>
      </c>
    </row>
    <row r="58" spans="1:19" s="34" customFormat="1" ht="30" x14ac:dyDescent="0.25">
      <c r="A58" s="35"/>
      <c r="B58" s="35"/>
      <c r="C58" s="35"/>
      <c r="D58" s="35"/>
      <c r="E58" s="36"/>
      <c r="F58" s="37"/>
      <c r="G58" s="37"/>
      <c r="H58" s="28" t="s">
        <v>151</v>
      </c>
      <c r="I58" s="30" t="s">
        <v>152</v>
      </c>
      <c r="J58" s="55">
        <v>16</v>
      </c>
      <c r="K58" s="51" t="s">
        <v>42</v>
      </c>
      <c r="L58" s="37"/>
      <c r="M58" s="35"/>
      <c r="N58" s="35"/>
      <c r="O58" s="40"/>
      <c r="P58" s="35"/>
      <c r="Q58" s="40"/>
      <c r="R58" s="35"/>
      <c r="S58" s="36"/>
    </row>
    <row r="59" spans="1:19" s="34" customFormat="1" x14ac:dyDescent="0.25">
      <c r="A59" s="35"/>
      <c r="B59" s="35"/>
      <c r="C59" s="35"/>
      <c r="D59" s="35"/>
      <c r="E59" s="36"/>
      <c r="F59" s="37"/>
      <c r="G59" s="37"/>
      <c r="H59" s="38"/>
      <c r="I59" s="30" t="s">
        <v>153</v>
      </c>
      <c r="J59" s="55">
        <v>60</v>
      </c>
      <c r="K59" s="51" t="s">
        <v>48</v>
      </c>
      <c r="L59" s="37"/>
      <c r="M59" s="35"/>
      <c r="N59" s="35"/>
      <c r="O59" s="40"/>
      <c r="P59" s="35"/>
      <c r="Q59" s="40"/>
      <c r="R59" s="35"/>
      <c r="S59" s="36"/>
    </row>
    <row r="60" spans="1:19" s="34" customFormat="1" ht="45" x14ac:dyDescent="0.25">
      <c r="A60" s="35"/>
      <c r="B60" s="35"/>
      <c r="C60" s="35"/>
      <c r="D60" s="35"/>
      <c r="E60" s="36"/>
      <c r="F60" s="37"/>
      <c r="G60" s="37"/>
      <c r="H60" s="28" t="s">
        <v>58</v>
      </c>
      <c r="I60" s="30" t="s">
        <v>59</v>
      </c>
      <c r="J60" s="55">
        <v>1</v>
      </c>
      <c r="K60" s="51" t="s">
        <v>42</v>
      </c>
      <c r="L60" s="37"/>
      <c r="M60" s="35"/>
      <c r="N60" s="35"/>
      <c r="O60" s="40"/>
      <c r="P60" s="35"/>
      <c r="Q60" s="40"/>
      <c r="R60" s="35"/>
      <c r="S60" s="36"/>
    </row>
    <row r="61" spans="1:19" s="34" customFormat="1" ht="30" x14ac:dyDescent="0.25">
      <c r="A61" s="43"/>
      <c r="B61" s="43"/>
      <c r="C61" s="43"/>
      <c r="D61" s="43"/>
      <c r="E61" s="38"/>
      <c r="F61" s="44"/>
      <c r="G61" s="44"/>
      <c r="H61" s="38"/>
      <c r="I61" s="30" t="s">
        <v>60</v>
      </c>
      <c r="J61" s="55">
        <v>50</v>
      </c>
      <c r="K61" s="51" t="s">
        <v>42</v>
      </c>
      <c r="L61" s="44"/>
      <c r="M61" s="43"/>
      <c r="N61" s="43"/>
      <c r="O61" s="46"/>
      <c r="P61" s="43"/>
      <c r="Q61" s="46"/>
      <c r="R61" s="43"/>
      <c r="S61" s="38"/>
    </row>
    <row r="62" spans="1:19" ht="81" customHeight="1" x14ac:dyDescent="0.25">
      <c r="A62" s="27">
        <v>13</v>
      </c>
      <c r="B62" s="28">
        <v>6</v>
      </c>
      <c r="C62" s="27">
        <v>5</v>
      </c>
      <c r="D62" s="27">
        <v>11</v>
      </c>
      <c r="E62" s="28" t="s">
        <v>154</v>
      </c>
      <c r="F62" s="29" t="s">
        <v>155</v>
      </c>
      <c r="G62" s="29" t="s">
        <v>156</v>
      </c>
      <c r="H62" s="28" t="s">
        <v>81</v>
      </c>
      <c r="I62" s="51" t="s">
        <v>82</v>
      </c>
      <c r="J62" s="55">
        <v>5</v>
      </c>
      <c r="K62" s="51" t="s">
        <v>42</v>
      </c>
      <c r="L62" s="29" t="s">
        <v>157</v>
      </c>
      <c r="M62" s="27" t="s">
        <v>44</v>
      </c>
      <c r="N62" s="27" t="s">
        <v>45</v>
      </c>
      <c r="O62" s="33">
        <v>19379.2</v>
      </c>
      <c r="P62" s="27" t="s">
        <v>45</v>
      </c>
      <c r="Q62" s="33">
        <v>14070</v>
      </c>
      <c r="R62" s="27" t="s">
        <v>45</v>
      </c>
      <c r="S62" s="28" t="s">
        <v>158</v>
      </c>
    </row>
    <row r="63" spans="1:19" s="34" customFormat="1" ht="98.25" customHeight="1" x14ac:dyDescent="0.25">
      <c r="A63" s="43"/>
      <c r="B63" s="38"/>
      <c r="C63" s="43"/>
      <c r="D63" s="43"/>
      <c r="E63" s="38"/>
      <c r="F63" s="44"/>
      <c r="G63" s="44"/>
      <c r="H63" s="38"/>
      <c r="I63" s="23" t="s">
        <v>84</v>
      </c>
      <c r="J63" s="24">
        <v>65</v>
      </c>
      <c r="K63" s="31" t="s">
        <v>48</v>
      </c>
      <c r="L63" s="44"/>
      <c r="M63" s="43"/>
      <c r="N63" s="43"/>
      <c r="O63" s="46"/>
      <c r="P63" s="43"/>
      <c r="Q63" s="46"/>
      <c r="R63" s="43"/>
      <c r="S63" s="38"/>
    </row>
    <row r="64" spans="1:19" s="34" customFormat="1" ht="60" customHeight="1" x14ac:dyDescent="0.25">
      <c r="A64" s="27">
        <v>14</v>
      </c>
      <c r="B64" s="28">
        <v>6</v>
      </c>
      <c r="C64" s="28">
        <v>5</v>
      </c>
      <c r="D64" s="28">
        <v>11</v>
      </c>
      <c r="E64" s="28" t="s">
        <v>159</v>
      </c>
      <c r="F64" s="29" t="s">
        <v>160</v>
      </c>
      <c r="G64" s="29" t="s">
        <v>161</v>
      </c>
      <c r="H64" s="27" t="s">
        <v>81</v>
      </c>
      <c r="I64" s="23" t="s">
        <v>82</v>
      </c>
      <c r="J64" s="55">
        <v>5</v>
      </c>
      <c r="K64" s="31" t="s">
        <v>42</v>
      </c>
      <c r="L64" s="59" t="s">
        <v>162</v>
      </c>
      <c r="M64" s="27" t="s">
        <v>44</v>
      </c>
      <c r="N64" s="27" t="s">
        <v>45</v>
      </c>
      <c r="O64" s="33">
        <f>Q64+6219.1</f>
        <v>32664.1</v>
      </c>
      <c r="P64" s="27" t="s">
        <v>45</v>
      </c>
      <c r="Q64" s="33">
        <v>26445</v>
      </c>
      <c r="R64" s="27" t="s">
        <v>45</v>
      </c>
      <c r="S64" s="28" t="s">
        <v>163</v>
      </c>
    </row>
    <row r="65" spans="1:19" s="34" customFormat="1" ht="30" x14ac:dyDescent="0.25">
      <c r="A65" s="43"/>
      <c r="B65" s="38"/>
      <c r="C65" s="38"/>
      <c r="D65" s="38"/>
      <c r="E65" s="38"/>
      <c r="F65" s="44"/>
      <c r="G65" s="44"/>
      <c r="H65" s="43"/>
      <c r="I65" s="23" t="s">
        <v>84</v>
      </c>
      <c r="J65" s="55">
        <v>100</v>
      </c>
      <c r="K65" s="31" t="s">
        <v>48</v>
      </c>
      <c r="L65" s="60"/>
      <c r="M65" s="43"/>
      <c r="N65" s="43"/>
      <c r="O65" s="46"/>
      <c r="P65" s="43"/>
      <c r="Q65" s="46"/>
      <c r="R65" s="43"/>
      <c r="S65" s="38"/>
    </row>
    <row r="66" spans="1:19" ht="54.75" customHeight="1" x14ac:dyDescent="0.25">
      <c r="A66" s="27">
        <v>15</v>
      </c>
      <c r="B66" s="27">
        <v>6</v>
      </c>
      <c r="C66" s="27">
        <v>5</v>
      </c>
      <c r="D66" s="27">
        <v>11</v>
      </c>
      <c r="E66" s="28" t="s">
        <v>164</v>
      </c>
      <c r="F66" s="29" t="s">
        <v>165</v>
      </c>
      <c r="G66" s="29" t="s">
        <v>166</v>
      </c>
      <c r="H66" s="47" t="s">
        <v>53</v>
      </c>
      <c r="I66" s="51" t="s">
        <v>54</v>
      </c>
      <c r="J66" s="55">
        <v>1</v>
      </c>
      <c r="K66" s="51" t="s">
        <v>42</v>
      </c>
      <c r="L66" s="29" t="s">
        <v>167</v>
      </c>
      <c r="M66" s="27" t="s">
        <v>114</v>
      </c>
      <c r="N66" s="27" t="s">
        <v>45</v>
      </c>
      <c r="O66" s="33">
        <v>49354</v>
      </c>
      <c r="P66" s="27" t="s">
        <v>45</v>
      </c>
      <c r="Q66" s="33">
        <v>39250</v>
      </c>
      <c r="R66" s="27" t="s">
        <v>45</v>
      </c>
      <c r="S66" s="28" t="s">
        <v>71</v>
      </c>
    </row>
    <row r="67" spans="1:19" ht="35.25" customHeight="1" x14ac:dyDescent="0.25">
      <c r="A67" s="35"/>
      <c r="B67" s="35"/>
      <c r="C67" s="35"/>
      <c r="D67" s="35"/>
      <c r="E67" s="36"/>
      <c r="F67" s="37"/>
      <c r="G67" s="37"/>
      <c r="H67" s="47"/>
      <c r="I67" s="30" t="s">
        <v>168</v>
      </c>
      <c r="J67" s="55">
        <v>300</v>
      </c>
      <c r="K67" s="51" t="s">
        <v>48</v>
      </c>
      <c r="L67" s="37"/>
      <c r="M67" s="35"/>
      <c r="N67" s="35"/>
      <c r="O67" s="40"/>
      <c r="P67" s="35"/>
      <c r="Q67" s="40"/>
      <c r="R67" s="35"/>
      <c r="S67" s="36"/>
    </row>
    <row r="68" spans="1:19" ht="54" customHeight="1" x14ac:dyDescent="0.25">
      <c r="A68" s="35"/>
      <c r="B68" s="35"/>
      <c r="C68" s="35"/>
      <c r="D68" s="35"/>
      <c r="E68" s="36"/>
      <c r="F68" s="37"/>
      <c r="G68" s="37"/>
      <c r="H68" s="47" t="s">
        <v>96</v>
      </c>
      <c r="I68" s="30" t="s">
        <v>169</v>
      </c>
      <c r="J68" s="55">
        <v>1</v>
      </c>
      <c r="K68" s="51" t="s">
        <v>42</v>
      </c>
      <c r="L68" s="37"/>
      <c r="M68" s="35"/>
      <c r="N68" s="35"/>
      <c r="O68" s="40"/>
      <c r="P68" s="35"/>
      <c r="Q68" s="40"/>
      <c r="R68" s="35"/>
      <c r="S68" s="36"/>
    </row>
    <row r="69" spans="1:19" s="34" customFormat="1" ht="66.75" customHeight="1" x14ac:dyDescent="0.25">
      <c r="A69" s="43"/>
      <c r="B69" s="43"/>
      <c r="C69" s="43"/>
      <c r="D69" s="43"/>
      <c r="E69" s="38"/>
      <c r="F69" s="44"/>
      <c r="G69" s="44"/>
      <c r="H69" s="47"/>
      <c r="I69" s="23" t="s">
        <v>170</v>
      </c>
      <c r="J69" s="56">
        <v>3377</v>
      </c>
      <c r="K69" s="23" t="s">
        <v>99</v>
      </c>
      <c r="L69" s="44"/>
      <c r="M69" s="43"/>
      <c r="N69" s="43"/>
      <c r="O69" s="46"/>
      <c r="P69" s="43"/>
      <c r="Q69" s="46"/>
      <c r="R69" s="43"/>
      <c r="S69" s="38"/>
    </row>
    <row r="70" spans="1:19" s="34" customFormat="1" ht="77.25" customHeight="1" x14ac:dyDescent="0.25">
      <c r="A70" s="27">
        <v>16</v>
      </c>
      <c r="B70" s="28">
        <v>6</v>
      </c>
      <c r="C70" s="28">
        <v>5</v>
      </c>
      <c r="D70" s="28">
        <v>11</v>
      </c>
      <c r="E70" s="28" t="s">
        <v>171</v>
      </c>
      <c r="F70" s="29" t="s">
        <v>172</v>
      </c>
      <c r="G70" s="29" t="s">
        <v>173</v>
      </c>
      <c r="H70" s="27" t="s">
        <v>53</v>
      </c>
      <c r="I70" s="23" t="s">
        <v>54</v>
      </c>
      <c r="J70" s="55">
        <v>1</v>
      </c>
      <c r="K70" s="31" t="s">
        <v>42</v>
      </c>
      <c r="L70" s="59" t="s">
        <v>167</v>
      </c>
      <c r="M70" s="27" t="s">
        <v>142</v>
      </c>
      <c r="N70" s="27" t="s">
        <v>45</v>
      </c>
      <c r="O70" s="33">
        <f>Q70+8951.58</f>
        <v>66707.3</v>
      </c>
      <c r="P70" s="27" t="s">
        <v>45</v>
      </c>
      <c r="Q70" s="33">
        <v>57755.72</v>
      </c>
      <c r="R70" s="27" t="s">
        <v>45</v>
      </c>
      <c r="S70" s="28" t="s">
        <v>134</v>
      </c>
    </row>
    <row r="71" spans="1:19" s="34" customFormat="1" ht="72" customHeight="1" x14ac:dyDescent="0.25">
      <c r="A71" s="43"/>
      <c r="B71" s="38"/>
      <c r="C71" s="38"/>
      <c r="D71" s="38"/>
      <c r="E71" s="38"/>
      <c r="F71" s="44"/>
      <c r="G71" s="44"/>
      <c r="H71" s="43"/>
      <c r="I71" s="23" t="s">
        <v>57</v>
      </c>
      <c r="J71" s="55">
        <v>160</v>
      </c>
      <c r="K71" s="31" t="s">
        <v>48</v>
      </c>
      <c r="L71" s="60"/>
      <c r="M71" s="43"/>
      <c r="N71" s="43"/>
      <c r="O71" s="46"/>
      <c r="P71" s="43"/>
      <c r="Q71" s="46"/>
      <c r="R71" s="43"/>
      <c r="S71" s="38"/>
    </row>
    <row r="72" spans="1:19" s="34" customFormat="1" ht="33.75" customHeight="1" x14ac:dyDescent="0.25">
      <c r="A72" s="47">
        <v>17</v>
      </c>
      <c r="B72" s="47">
        <v>6</v>
      </c>
      <c r="C72" s="47">
        <v>5</v>
      </c>
      <c r="D72" s="47">
        <v>11</v>
      </c>
      <c r="E72" s="21" t="s">
        <v>174</v>
      </c>
      <c r="F72" s="22" t="s">
        <v>175</v>
      </c>
      <c r="G72" s="22" t="s">
        <v>176</v>
      </c>
      <c r="H72" s="28" t="s">
        <v>81</v>
      </c>
      <c r="I72" s="31" t="s">
        <v>140</v>
      </c>
      <c r="J72" s="55">
        <v>8</v>
      </c>
      <c r="K72" s="51" t="s">
        <v>42</v>
      </c>
      <c r="L72" s="22" t="s">
        <v>177</v>
      </c>
      <c r="M72" s="47" t="s">
        <v>142</v>
      </c>
      <c r="N72" s="47" t="s">
        <v>45</v>
      </c>
      <c r="O72" s="49">
        <v>9410.2000000000007</v>
      </c>
      <c r="P72" s="47" t="s">
        <v>45</v>
      </c>
      <c r="Q72" s="49">
        <v>7400</v>
      </c>
      <c r="R72" s="47" t="s">
        <v>45</v>
      </c>
      <c r="S72" s="21" t="s">
        <v>178</v>
      </c>
    </row>
    <row r="73" spans="1:19" s="34" customFormat="1" ht="43.5" customHeight="1" x14ac:dyDescent="0.25">
      <c r="A73" s="47"/>
      <c r="B73" s="47"/>
      <c r="C73" s="47"/>
      <c r="D73" s="47"/>
      <c r="E73" s="21"/>
      <c r="F73" s="22"/>
      <c r="G73" s="22"/>
      <c r="H73" s="38"/>
      <c r="I73" s="23" t="s">
        <v>144</v>
      </c>
      <c r="J73" s="55">
        <v>160</v>
      </c>
      <c r="K73" s="51" t="s">
        <v>48</v>
      </c>
      <c r="L73" s="22"/>
      <c r="M73" s="47"/>
      <c r="N73" s="47"/>
      <c r="O73" s="49"/>
      <c r="P73" s="47"/>
      <c r="Q73" s="49"/>
      <c r="R73" s="47"/>
      <c r="S73" s="21"/>
    </row>
    <row r="74" spans="1:19" s="34" customFormat="1" ht="46.5" customHeight="1" x14ac:dyDescent="0.25">
      <c r="A74" s="47"/>
      <c r="B74" s="47"/>
      <c r="C74" s="47"/>
      <c r="D74" s="47"/>
      <c r="E74" s="21"/>
      <c r="F74" s="22"/>
      <c r="G74" s="22"/>
      <c r="H74" s="28" t="s">
        <v>53</v>
      </c>
      <c r="I74" s="31" t="s">
        <v>103</v>
      </c>
      <c r="J74" s="55">
        <v>1</v>
      </c>
      <c r="K74" s="51" t="s">
        <v>42</v>
      </c>
      <c r="L74" s="22"/>
      <c r="M74" s="47"/>
      <c r="N74" s="47"/>
      <c r="O74" s="49"/>
      <c r="P74" s="47"/>
      <c r="Q74" s="49"/>
      <c r="R74" s="47"/>
      <c r="S74" s="21"/>
    </row>
    <row r="75" spans="1:19" s="34" customFormat="1" ht="32.25" customHeight="1" x14ac:dyDescent="0.25">
      <c r="A75" s="47"/>
      <c r="B75" s="47"/>
      <c r="C75" s="47"/>
      <c r="D75" s="47"/>
      <c r="E75" s="21"/>
      <c r="F75" s="22"/>
      <c r="G75" s="22"/>
      <c r="H75" s="38"/>
      <c r="I75" s="23" t="s">
        <v>179</v>
      </c>
      <c r="J75" s="55">
        <v>20</v>
      </c>
      <c r="K75" s="31" t="s">
        <v>48</v>
      </c>
      <c r="L75" s="22"/>
      <c r="M75" s="47"/>
      <c r="N75" s="47"/>
      <c r="O75" s="49"/>
      <c r="P75" s="47"/>
      <c r="Q75" s="49"/>
      <c r="R75" s="47"/>
      <c r="S75" s="21"/>
    </row>
    <row r="76" spans="1:19" s="34" customFormat="1" ht="90.75" customHeight="1" x14ac:dyDescent="0.25">
      <c r="A76" s="27">
        <v>18</v>
      </c>
      <c r="B76" s="28">
        <v>6</v>
      </c>
      <c r="C76" s="28">
        <v>5</v>
      </c>
      <c r="D76" s="28">
        <v>11</v>
      </c>
      <c r="E76" s="28" t="s">
        <v>180</v>
      </c>
      <c r="F76" s="29" t="s">
        <v>181</v>
      </c>
      <c r="G76" s="29" t="s">
        <v>182</v>
      </c>
      <c r="H76" s="27" t="s">
        <v>81</v>
      </c>
      <c r="I76" s="24" t="s">
        <v>82</v>
      </c>
      <c r="J76" s="55">
        <v>1</v>
      </c>
      <c r="K76" s="55" t="s">
        <v>42</v>
      </c>
      <c r="L76" s="29" t="s">
        <v>183</v>
      </c>
      <c r="M76" s="27" t="s">
        <v>114</v>
      </c>
      <c r="N76" s="27" t="s">
        <v>45</v>
      </c>
      <c r="O76" s="33">
        <f>Q76+2357.88</f>
        <v>17861.21</v>
      </c>
      <c r="P76" s="27" t="s">
        <v>45</v>
      </c>
      <c r="Q76" s="33">
        <v>15503.33</v>
      </c>
      <c r="R76" s="27" t="s">
        <v>45</v>
      </c>
      <c r="S76" s="28" t="s">
        <v>184</v>
      </c>
    </row>
    <row r="77" spans="1:19" s="34" customFormat="1" ht="105.75" customHeight="1" x14ac:dyDescent="0.25">
      <c r="A77" s="43"/>
      <c r="B77" s="38"/>
      <c r="C77" s="38"/>
      <c r="D77" s="38"/>
      <c r="E77" s="38"/>
      <c r="F77" s="44"/>
      <c r="G77" s="44"/>
      <c r="H77" s="43"/>
      <c r="I77" s="24" t="s">
        <v>84</v>
      </c>
      <c r="J77" s="55">
        <v>20</v>
      </c>
      <c r="K77" s="55" t="s">
        <v>48</v>
      </c>
      <c r="L77" s="44"/>
      <c r="M77" s="43"/>
      <c r="N77" s="43"/>
      <c r="O77" s="46"/>
      <c r="P77" s="43"/>
      <c r="Q77" s="46"/>
      <c r="R77" s="43"/>
      <c r="S77" s="38"/>
    </row>
    <row r="79" spans="1:19" x14ac:dyDescent="0.25">
      <c r="P79" s="61"/>
      <c r="Q79" s="62" t="s">
        <v>185</v>
      </c>
      <c r="R79" s="62"/>
      <c r="S79" s="62"/>
    </row>
    <row r="80" spans="1:19" x14ac:dyDescent="0.25">
      <c r="P80" s="63"/>
      <c r="Q80" s="62" t="s">
        <v>186</v>
      </c>
      <c r="R80" s="62" t="s">
        <v>187</v>
      </c>
      <c r="S80" s="62"/>
    </row>
    <row r="81" spans="16:19" x14ac:dyDescent="0.25">
      <c r="P81" s="64"/>
      <c r="Q81" s="62"/>
      <c r="R81" s="65">
        <v>2022</v>
      </c>
      <c r="S81" s="65">
        <v>2023</v>
      </c>
    </row>
    <row r="82" spans="16:19" x14ac:dyDescent="0.25">
      <c r="P82" s="65" t="s">
        <v>188</v>
      </c>
      <c r="Q82" s="66">
        <v>18</v>
      </c>
      <c r="R82" s="67">
        <f>Q6+Q9+Q15+Q19+Q25+Q34+Q38+Q42+Q46+Q48+Q51+Q57+Q62+Q64+Q66+Q70+Q72+Q76</f>
        <v>579941.74</v>
      </c>
      <c r="S82" s="68"/>
    </row>
  </sheetData>
  <mergeCells count="324">
    <mergeCell ref="P76:P77"/>
    <mergeCell ref="Q76:Q77"/>
    <mergeCell ref="R76:R77"/>
    <mergeCell ref="S76:S77"/>
    <mergeCell ref="P79:P81"/>
    <mergeCell ref="Q79:S79"/>
    <mergeCell ref="Q80:Q81"/>
    <mergeCell ref="R80:S80"/>
    <mergeCell ref="G76:G77"/>
    <mergeCell ref="H76:H77"/>
    <mergeCell ref="L76:L77"/>
    <mergeCell ref="M76:M77"/>
    <mergeCell ref="N76:N77"/>
    <mergeCell ref="O76:O77"/>
    <mergeCell ref="A76:A77"/>
    <mergeCell ref="B76:B77"/>
    <mergeCell ref="C76:C77"/>
    <mergeCell ref="D76:D77"/>
    <mergeCell ref="E76:E77"/>
    <mergeCell ref="F76:F77"/>
    <mergeCell ref="O72:O75"/>
    <mergeCell ref="P72:P75"/>
    <mergeCell ref="Q72:Q75"/>
    <mergeCell ref="R72:R75"/>
    <mergeCell ref="S72:S75"/>
    <mergeCell ref="H74:H75"/>
    <mergeCell ref="F72:F75"/>
    <mergeCell ref="G72:G75"/>
    <mergeCell ref="H72:H73"/>
    <mergeCell ref="L72:L75"/>
    <mergeCell ref="M72:M75"/>
    <mergeCell ref="N72:N75"/>
    <mergeCell ref="O70:O71"/>
    <mergeCell ref="P70:P71"/>
    <mergeCell ref="Q70:Q71"/>
    <mergeCell ref="R70:R71"/>
    <mergeCell ref="S70:S71"/>
    <mergeCell ref="A72:A75"/>
    <mergeCell ref="B72:B75"/>
    <mergeCell ref="C72:C75"/>
    <mergeCell ref="D72:D75"/>
    <mergeCell ref="E72:E75"/>
    <mergeCell ref="F70:F71"/>
    <mergeCell ref="G70:G71"/>
    <mergeCell ref="H70:H71"/>
    <mergeCell ref="L70:L71"/>
    <mergeCell ref="M70:M71"/>
    <mergeCell ref="N70:N71"/>
    <mergeCell ref="P66:P69"/>
    <mergeCell ref="Q66:Q69"/>
    <mergeCell ref="R66:R69"/>
    <mergeCell ref="S66:S69"/>
    <mergeCell ref="H68:H69"/>
    <mergeCell ref="A70:A71"/>
    <mergeCell ref="B70:B71"/>
    <mergeCell ref="C70:C71"/>
    <mergeCell ref="D70:D71"/>
    <mergeCell ref="E70:E71"/>
    <mergeCell ref="G66:G69"/>
    <mergeCell ref="H66:H67"/>
    <mergeCell ref="L66:L69"/>
    <mergeCell ref="M66:M69"/>
    <mergeCell ref="N66:N69"/>
    <mergeCell ref="O66:O69"/>
    <mergeCell ref="P64:P65"/>
    <mergeCell ref="Q64:Q65"/>
    <mergeCell ref="R64:R65"/>
    <mergeCell ref="S64:S65"/>
    <mergeCell ref="A66:A69"/>
    <mergeCell ref="B66:B69"/>
    <mergeCell ref="C66:C69"/>
    <mergeCell ref="D66:D69"/>
    <mergeCell ref="E66:E69"/>
    <mergeCell ref="F66:F69"/>
    <mergeCell ref="G64:G65"/>
    <mergeCell ref="H64:H65"/>
    <mergeCell ref="L64:L65"/>
    <mergeCell ref="M64:M65"/>
    <mergeCell ref="N64:N65"/>
    <mergeCell ref="O64:O65"/>
    <mergeCell ref="P62:P63"/>
    <mergeCell ref="Q62:Q63"/>
    <mergeCell ref="R62:R63"/>
    <mergeCell ref="S62:S63"/>
    <mergeCell ref="A64:A65"/>
    <mergeCell ref="B64:B65"/>
    <mergeCell ref="C64:C65"/>
    <mergeCell ref="D64:D65"/>
    <mergeCell ref="E64:E65"/>
    <mergeCell ref="F64:F65"/>
    <mergeCell ref="G62:G63"/>
    <mergeCell ref="H62:H63"/>
    <mergeCell ref="L62:L63"/>
    <mergeCell ref="M62:M63"/>
    <mergeCell ref="N62:N63"/>
    <mergeCell ref="O62:O63"/>
    <mergeCell ref="A62:A63"/>
    <mergeCell ref="B62:B63"/>
    <mergeCell ref="C62:C63"/>
    <mergeCell ref="D62:D63"/>
    <mergeCell ref="E62:E63"/>
    <mergeCell ref="F62:F63"/>
    <mergeCell ref="P57:P61"/>
    <mergeCell ref="Q57:Q61"/>
    <mergeCell ref="R57:R61"/>
    <mergeCell ref="S57:S61"/>
    <mergeCell ref="H58:H59"/>
    <mergeCell ref="H60:H61"/>
    <mergeCell ref="F57:F61"/>
    <mergeCell ref="G57:G61"/>
    <mergeCell ref="L57:L61"/>
    <mergeCell ref="M57:M61"/>
    <mergeCell ref="N57:N61"/>
    <mergeCell ref="O57:O61"/>
    <mergeCell ref="O51:O56"/>
    <mergeCell ref="P51:P56"/>
    <mergeCell ref="Q51:Q56"/>
    <mergeCell ref="R51:R56"/>
    <mergeCell ref="S51:S56"/>
    <mergeCell ref="A57:A61"/>
    <mergeCell ref="B57:B61"/>
    <mergeCell ref="C57:C61"/>
    <mergeCell ref="D57:D61"/>
    <mergeCell ref="E57:E61"/>
    <mergeCell ref="F51:F56"/>
    <mergeCell ref="G51:G56"/>
    <mergeCell ref="H51:H56"/>
    <mergeCell ref="L51:L56"/>
    <mergeCell ref="M51:M56"/>
    <mergeCell ref="N51:N56"/>
    <mergeCell ref="O48:O50"/>
    <mergeCell ref="P48:P50"/>
    <mergeCell ref="Q48:Q50"/>
    <mergeCell ref="R48:R50"/>
    <mergeCell ref="S48:S50"/>
    <mergeCell ref="A51:A56"/>
    <mergeCell ref="B51:B56"/>
    <mergeCell ref="C51:C56"/>
    <mergeCell ref="D51:D56"/>
    <mergeCell ref="E51:E56"/>
    <mergeCell ref="F48:F50"/>
    <mergeCell ref="G48:G50"/>
    <mergeCell ref="H48:H50"/>
    <mergeCell ref="L48:L50"/>
    <mergeCell ref="M48:M50"/>
    <mergeCell ref="N48:N50"/>
    <mergeCell ref="O46:O47"/>
    <mergeCell ref="P46:P47"/>
    <mergeCell ref="Q46:Q47"/>
    <mergeCell ref="R46:R47"/>
    <mergeCell ref="S46:S47"/>
    <mergeCell ref="A48:A50"/>
    <mergeCell ref="B48:B50"/>
    <mergeCell ref="C48:C50"/>
    <mergeCell ref="D48:D50"/>
    <mergeCell ref="E48:E50"/>
    <mergeCell ref="F46:F47"/>
    <mergeCell ref="G46:G47"/>
    <mergeCell ref="H46:H47"/>
    <mergeCell ref="L46:L47"/>
    <mergeCell ref="M46:M47"/>
    <mergeCell ref="N46:N47"/>
    <mergeCell ref="P42:P45"/>
    <mergeCell ref="Q42:Q45"/>
    <mergeCell ref="R42:R45"/>
    <mergeCell ref="S42:S45"/>
    <mergeCell ref="H44:H45"/>
    <mergeCell ref="A46:A47"/>
    <mergeCell ref="B46:B47"/>
    <mergeCell ref="C46:C47"/>
    <mergeCell ref="D46:D47"/>
    <mergeCell ref="E46:E47"/>
    <mergeCell ref="G42:G45"/>
    <mergeCell ref="H42:H43"/>
    <mergeCell ref="L42:L45"/>
    <mergeCell ref="M42:M45"/>
    <mergeCell ref="N42:N45"/>
    <mergeCell ref="O42:O45"/>
    <mergeCell ref="A42:A45"/>
    <mergeCell ref="B42:B45"/>
    <mergeCell ref="C42:C45"/>
    <mergeCell ref="D42:D45"/>
    <mergeCell ref="E42:E45"/>
    <mergeCell ref="F42:F45"/>
    <mergeCell ref="O38:O41"/>
    <mergeCell ref="P38:P41"/>
    <mergeCell ref="Q38:Q41"/>
    <mergeCell ref="R38:R41"/>
    <mergeCell ref="S38:S41"/>
    <mergeCell ref="H40:H41"/>
    <mergeCell ref="F38:F41"/>
    <mergeCell ref="G38:G41"/>
    <mergeCell ref="H38:H39"/>
    <mergeCell ref="L38:L41"/>
    <mergeCell ref="M38:M41"/>
    <mergeCell ref="N38:N41"/>
    <mergeCell ref="P34:P37"/>
    <mergeCell ref="Q34:Q37"/>
    <mergeCell ref="R34:R37"/>
    <mergeCell ref="S34:S37"/>
    <mergeCell ref="H36:H37"/>
    <mergeCell ref="A38:A41"/>
    <mergeCell ref="B38:B41"/>
    <mergeCell ref="C38:C41"/>
    <mergeCell ref="D38:D41"/>
    <mergeCell ref="E38:E41"/>
    <mergeCell ref="G34:G37"/>
    <mergeCell ref="H34:H35"/>
    <mergeCell ref="L34:L37"/>
    <mergeCell ref="M34:M37"/>
    <mergeCell ref="N34:N37"/>
    <mergeCell ref="O34:O37"/>
    <mergeCell ref="A34:A37"/>
    <mergeCell ref="B34:B37"/>
    <mergeCell ref="C34:C37"/>
    <mergeCell ref="D34:D37"/>
    <mergeCell ref="E34:E37"/>
    <mergeCell ref="F34:F37"/>
    <mergeCell ref="P25:P33"/>
    <mergeCell ref="Q25:Q33"/>
    <mergeCell ref="R25:R33"/>
    <mergeCell ref="S25:S33"/>
    <mergeCell ref="H27:H29"/>
    <mergeCell ref="H30:H31"/>
    <mergeCell ref="H32:H33"/>
    <mergeCell ref="G25:G33"/>
    <mergeCell ref="H25:H26"/>
    <mergeCell ref="L25:L33"/>
    <mergeCell ref="M25:M33"/>
    <mergeCell ref="N25:N33"/>
    <mergeCell ref="O25:O33"/>
    <mergeCell ref="A25:A33"/>
    <mergeCell ref="B25:B33"/>
    <mergeCell ref="C25:C33"/>
    <mergeCell ref="D25:D33"/>
    <mergeCell ref="E25:E33"/>
    <mergeCell ref="F25:F33"/>
    <mergeCell ref="O19:O24"/>
    <mergeCell ref="P19:P24"/>
    <mergeCell ref="Q19:Q24"/>
    <mergeCell ref="R19:R24"/>
    <mergeCell ref="S19:S24"/>
    <mergeCell ref="H21:H22"/>
    <mergeCell ref="L21:L22"/>
    <mergeCell ref="H23:H24"/>
    <mergeCell ref="L23:L24"/>
    <mergeCell ref="F19:F24"/>
    <mergeCell ref="G19:G24"/>
    <mergeCell ref="H19:H20"/>
    <mergeCell ref="L19:L20"/>
    <mergeCell ref="M19:M24"/>
    <mergeCell ref="N19:N24"/>
    <mergeCell ref="P15:P18"/>
    <mergeCell ref="Q15:Q18"/>
    <mergeCell ref="R15:R18"/>
    <mergeCell ref="S15:S18"/>
    <mergeCell ref="H17:H18"/>
    <mergeCell ref="A19:A24"/>
    <mergeCell ref="B19:B24"/>
    <mergeCell ref="C19:C24"/>
    <mergeCell ref="D19:D24"/>
    <mergeCell ref="E19:E24"/>
    <mergeCell ref="G15:G18"/>
    <mergeCell ref="H15:H16"/>
    <mergeCell ref="L15:L18"/>
    <mergeCell ref="M15:M18"/>
    <mergeCell ref="N15:N18"/>
    <mergeCell ref="O15:O18"/>
    <mergeCell ref="A15:A18"/>
    <mergeCell ref="B15:B18"/>
    <mergeCell ref="C15:C18"/>
    <mergeCell ref="D15:D18"/>
    <mergeCell ref="E15:E18"/>
    <mergeCell ref="F15:F18"/>
    <mergeCell ref="O9:O14"/>
    <mergeCell ref="P9:P14"/>
    <mergeCell ref="Q9:Q14"/>
    <mergeCell ref="R9:R14"/>
    <mergeCell ref="S9:S14"/>
    <mergeCell ref="H11:H12"/>
    <mergeCell ref="H13:H14"/>
    <mergeCell ref="L13:L14"/>
    <mergeCell ref="F9:F14"/>
    <mergeCell ref="G9:G14"/>
    <mergeCell ref="H9:H10"/>
    <mergeCell ref="L9:L12"/>
    <mergeCell ref="M9:M14"/>
    <mergeCell ref="N9:N14"/>
    <mergeCell ref="O6:O8"/>
    <mergeCell ref="P6:P8"/>
    <mergeCell ref="Q6:Q8"/>
    <mergeCell ref="R6:R8"/>
    <mergeCell ref="S6:S8"/>
    <mergeCell ref="A9:A14"/>
    <mergeCell ref="B9:B14"/>
    <mergeCell ref="C9:C14"/>
    <mergeCell ref="D9:D14"/>
    <mergeCell ref="E9:E14"/>
    <mergeCell ref="F6:F8"/>
    <mergeCell ref="G6:G8"/>
    <mergeCell ref="H6:H8"/>
    <mergeCell ref="L6:L8"/>
    <mergeCell ref="M6:M8"/>
    <mergeCell ref="N6:N8"/>
    <mergeCell ref="L3:L4"/>
    <mergeCell ref="M3:N3"/>
    <mergeCell ref="O3:P3"/>
    <mergeCell ref="Q3:R3"/>
    <mergeCell ref="S3:S4"/>
    <mergeCell ref="A6:A8"/>
    <mergeCell ref="B6:B8"/>
    <mergeCell ref="C6:C8"/>
    <mergeCell ref="D6:D8"/>
    <mergeCell ref="E6:E8"/>
    <mergeCell ref="L2:S2"/>
    <mergeCell ref="A3:A4"/>
    <mergeCell ref="B3:B4"/>
    <mergeCell ref="C3:C4"/>
    <mergeCell ref="D3:D4"/>
    <mergeCell ref="E3:E4"/>
    <mergeCell ref="F3:F4"/>
    <mergeCell ref="G3:G4"/>
    <mergeCell ref="H3:H4"/>
    <mergeCell ref="I3:K3"/>
  </mergeCells>
  <pageMargins left="0.7" right="0.7" top="0.75" bottom="0.75" header="0.3" footer="0.3"/>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Pomorska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2023-03-08T09:35:40Z</dcterms:created>
  <dcterms:modified xsi:type="dcterms:W3CDTF">2023-03-08T09:35:40Z</dcterms:modified>
</cp:coreProperties>
</file>